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/Users/erinlauderbach/Desktop/Dow Music Boosters/"/>
    </mc:Choice>
  </mc:AlternateContent>
  <xr:revisionPtr revIDLastSave="0" documentId="8_{2C644702-6B68-3742-A1F2-066BFFDDDF1E}" xr6:coauthVersionLast="47" xr6:coauthVersionMax="47" xr10:uidLastSave="{00000000-0000-0000-0000-000000000000}"/>
  <bookViews>
    <workbookView xWindow="0" yWindow="500" windowWidth="24240" windowHeight="13140" tabRatio="745" xr2:uid="{00000000-000D-0000-FFFF-FFFF00000000}"/>
  </bookViews>
  <sheets>
    <sheet name="Dec 21 Bal Sheet" sheetId="11" r:id="rId1"/>
    <sheet name="2020.2021  Budget" sheetId="1" r:id="rId2"/>
  </sheets>
  <definedNames>
    <definedName name="_xlnm.Print_Area" localSheetId="1">'2020.2021  Budget'!$A$1:$G$2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G25" i="1" s="1"/>
  <c r="F10" i="1"/>
  <c r="F18" i="1" s="1"/>
  <c r="E10" i="1"/>
  <c r="E25" i="1" s="1"/>
  <c r="G43" i="1"/>
  <c r="F43" i="1"/>
  <c r="E39" i="1"/>
  <c r="E43" i="1" s="1"/>
  <c r="H43" i="1" s="1"/>
  <c r="H38" i="1"/>
  <c r="H37" i="1"/>
  <c r="H36" i="1"/>
  <c r="H35" i="1"/>
  <c r="H34" i="1"/>
  <c r="H33" i="1"/>
  <c r="H32" i="1"/>
  <c r="E27" i="1"/>
  <c r="G26" i="1"/>
  <c r="F26" i="1"/>
  <c r="E26" i="1"/>
  <c r="E24" i="1"/>
  <c r="H23" i="1"/>
  <c r="H28" i="1" s="1"/>
  <c r="E18" i="1"/>
  <c r="F17" i="1"/>
  <c r="G17" i="1" s="1"/>
  <c r="E17" i="1"/>
  <c r="E15" i="1"/>
  <c r="H14" i="1"/>
  <c r="H22" i="1" s="1"/>
  <c r="E19" i="1"/>
  <c r="H8" i="1"/>
  <c r="G20" i="1" l="1"/>
  <c r="G19" i="1"/>
  <c r="G27" i="1"/>
  <c r="G24" i="1"/>
  <c r="G28" i="1" s="1"/>
  <c r="G18" i="1"/>
  <c r="F20" i="1"/>
  <c r="F16" i="1"/>
  <c r="F24" i="1"/>
  <c r="F27" i="1"/>
  <c r="F19" i="1"/>
  <c r="F25" i="1"/>
  <c r="E20" i="1"/>
  <c r="E28" i="1"/>
  <c r="E16" i="1"/>
  <c r="E22" i="1"/>
  <c r="H29" i="1"/>
  <c r="F15" i="1"/>
  <c r="H39" i="1"/>
  <c r="G16" i="1"/>
  <c r="F28" i="1" l="1"/>
  <c r="E29" i="1"/>
  <c r="F22" i="1"/>
  <c r="F29" i="1" s="1"/>
  <c r="G15" i="1"/>
  <c r="G22" i="1" s="1"/>
  <c r="G29" i="1" s="1"/>
</calcChain>
</file>

<file path=xl/sharedStrings.xml><?xml version="1.0" encoding="utf-8"?>
<sst xmlns="http://schemas.openxmlformats.org/spreadsheetml/2006/main" count="94" uniqueCount="65">
  <si>
    <t>Overhead</t>
  </si>
  <si>
    <t>Band</t>
  </si>
  <si>
    <t>Orchestra</t>
  </si>
  <si>
    <t>Choir</t>
  </si>
  <si>
    <t xml:space="preserve"> Budget</t>
  </si>
  <si>
    <t>Budget</t>
  </si>
  <si>
    <t>Total</t>
  </si>
  <si>
    <t>FUNDRAISING  INCOME</t>
  </si>
  <si>
    <t>Fundraising Total Income</t>
  </si>
  <si>
    <t>FUNDRAISING EXPENSES</t>
  </si>
  <si>
    <t>Fundraising Total Expenses</t>
  </si>
  <si>
    <t>Fundraising Incoming - Expenses</t>
  </si>
  <si>
    <t>Misc</t>
  </si>
  <si>
    <t>Uniforms</t>
  </si>
  <si>
    <t>Budget Total</t>
  </si>
  <si>
    <t>Net Income - Budget Total</t>
  </si>
  <si>
    <t>GRAND 
TOTALS</t>
  </si>
  <si>
    <t>Total Incoming</t>
  </si>
  <si>
    <t>Total Outgoing</t>
  </si>
  <si>
    <t>BALANCE</t>
  </si>
  <si>
    <t>Dow High Music Booster  -   Balance Sheet</t>
  </si>
  <si>
    <t>Carryover from 2019-2020 school year</t>
  </si>
  <si>
    <t>Budgeted Expense</t>
  </si>
  <si>
    <t>Other Income</t>
  </si>
  <si>
    <t>High Yield Savings</t>
  </si>
  <si>
    <t>Checking</t>
  </si>
  <si>
    <t>Savings</t>
  </si>
  <si>
    <t>Interest Income</t>
  </si>
  <si>
    <t>Prof. Services</t>
  </si>
  <si>
    <t>Spirit (Decals, etc.)</t>
  </si>
  <si>
    <t>Turf Donations</t>
  </si>
  <si>
    <t>Shared</t>
  </si>
  <si>
    <t>Sponsorships</t>
  </si>
  <si>
    <t>Music Club Accounts</t>
  </si>
  <si>
    <t>Instruments and Equipment</t>
  </si>
  <si>
    <t>PA System</t>
  </si>
  <si>
    <t>MMC Rehearsal</t>
  </si>
  <si>
    <t>Marching Band Showcase</t>
  </si>
  <si>
    <t>RenFair</t>
  </si>
  <si>
    <t>Fruit Sale</t>
  </si>
  <si>
    <t>Trailer</t>
  </si>
  <si>
    <t>Dow High Music Boosters</t>
  </si>
  <si>
    <t>2021/2022 Budget</t>
  </si>
  <si>
    <t>Balance carry-over from previous year</t>
  </si>
  <si>
    <t>2021/22 Enrollment</t>
  </si>
  <si>
    <t>Band Showcase Income</t>
  </si>
  <si>
    <t>RenFair Income</t>
  </si>
  <si>
    <t>Fruit Sale Income</t>
  </si>
  <si>
    <t>Jazz and More</t>
  </si>
  <si>
    <t>Other Fundraising (Spirit/Party donations/etc.)</t>
  </si>
  <si>
    <t>Interest and Dividends</t>
  </si>
  <si>
    <t>Band Showcase Expenses</t>
  </si>
  <si>
    <t>RenFair Expenses</t>
  </si>
  <si>
    <t>Fruit Sale Expenses</t>
  </si>
  <si>
    <t>Jazz and More Expenses</t>
  </si>
  <si>
    <t>Misc. Fundraising Expense</t>
  </si>
  <si>
    <t>BUDGET</t>
  </si>
  <si>
    <t>Club Accounts</t>
  </si>
  <si>
    <t>Instruments And Equipment</t>
  </si>
  <si>
    <t>Professional Services</t>
  </si>
  <si>
    <t>Scholarships</t>
  </si>
  <si>
    <t>MMC Trip</t>
  </si>
  <si>
    <t>Misc.</t>
  </si>
  <si>
    <t>12/31/2021 Balance</t>
  </si>
  <si>
    <t>2021/2022 School Year Activity from 9/1/21 - 12/31/2021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</si>
</sst>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$&quot;#,##0_);\(&quot;$&quot;#,##0\)"/>
    <numFmt numFmtId="7" formatCode="&quot;$&quot;#,##0.00_);\(&quot;$&quot;#,##0.00\)"/>
    <numFmt numFmtId="164" formatCode="&quot;$&quot;#,##0.00"/>
    <numFmt numFmtId="165" formatCode="0.0%"/>
  </numFmts>
  <fonts count="6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3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sz val="9"/>
      <color rgb="FFFFFF00"/>
      <name val="Arial"/>
      <family val="2"/>
    </font>
    <font>
      <sz val="10"/>
      <color theme="1"/>
      <name val="Arial"/>
      <family val="2"/>
    </font>
    <font>
      <sz val="10"/>
      <name val="Arial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0"/>
      </left>
      <right/>
      <top/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25">
    <xf numFmtId="0" fontId="0" fillId="0" borderId="0"/>
    <xf numFmtId="0" fontId="30" fillId="2" borderId="0" applyNumberFormat="0" applyBorder="0" applyAlignment="0" applyProtection="0"/>
    <xf numFmtId="0" fontId="30" fillId="2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4" borderId="0" applyNumberFormat="0" applyBorder="0" applyAlignment="0" applyProtection="0"/>
    <xf numFmtId="0" fontId="30" fillId="4" borderId="0" applyNumberFormat="0" applyBorder="0" applyAlignment="0" applyProtection="0"/>
    <xf numFmtId="0" fontId="30" fillId="4" borderId="0" applyNumberFormat="0" applyBorder="0" applyAlignment="0" applyProtection="0"/>
    <xf numFmtId="0" fontId="30" fillId="3" borderId="0" applyNumberFormat="0" applyBorder="0" applyAlignment="0" applyProtection="0"/>
    <xf numFmtId="0" fontId="30" fillId="15" borderId="0" applyNumberFormat="0" applyBorder="0" applyAlignment="0" applyProtection="0"/>
    <xf numFmtId="0" fontId="30" fillId="1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30" fillId="16" borderId="0" applyNumberFormat="0" applyBorder="0" applyAlignment="0" applyProtection="0"/>
    <xf numFmtId="0" fontId="30" fillId="16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7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24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25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33" fillId="3" borderId="17" applyNumberFormat="0" applyAlignment="0" applyProtection="0"/>
    <xf numFmtId="0" fontId="33" fillId="26" borderId="17" applyNumberFormat="0" applyAlignment="0" applyProtection="0"/>
    <xf numFmtId="0" fontId="34" fillId="27" borderId="18" applyNumberFormat="0" applyAlignment="0" applyProtection="0"/>
    <xf numFmtId="0" fontId="35" fillId="0" borderId="0" applyNumberFormat="0" applyFill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22" fillId="0" borderId="1" applyNumberFormat="0" applyFill="0" applyAlignment="0" applyProtection="0"/>
    <xf numFmtId="0" fontId="26" fillId="0" borderId="1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23" fillId="0" borderId="2" applyNumberFormat="0" applyFill="0" applyAlignment="0" applyProtection="0"/>
    <xf numFmtId="0" fontId="27" fillId="0" borderId="2" applyNumberFormat="0" applyFill="0" applyAlignment="0" applyProtection="0"/>
    <xf numFmtId="0" fontId="2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8" fillId="3" borderId="17" applyNumberFormat="0" applyAlignment="0" applyProtection="0"/>
    <xf numFmtId="0" fontId="38" fillId="28" borderId="17" applyNumberFormat="0" applyAlignment="0" applyProtection="0"/>
    <xf numFmtId="0" fontId="24" fillId="0" borderId="3" applyNumberFormat="0" applyFill="0" applyAlignment="0" applyProtection="0"/>
    <xf numFmtId="0" fontId="28" fillId="0" borderId="3" applyNumberFormat="0" applyFill="0" applyAlignment="0" applyProtection="0"/>
    <xf numFmtId="0" fontId="39" fillId="29" borderId="0" applyNumberFormat="0" applyBorder="0" applyAlignment="0" applyProtection="0"/>
    <xf numFmtId="0" fontId="10" fillId="0" borderId="0"/>
    <xf numFmtId="0" fontId="9" fillId="0" borderId="0"/>
    <xf numFmtId="0" fontId="11" fillId="0" borderId="0"/>
    <xf numFmtId="0" fontId="8" fillId="30" borderId="20" applyNumberFormat="0" applyFont="0" applyAlignment="0" applyProtection="0"/>
    <xf numFmtId="0" fontId="7" fillId="30" borderId="20" applyNumberFormat="0" applyFont="0" applyAlignment="0" applyProtection="0"/>
    <xf numFmtId="0" fontId="21" fillId="30" borderId="20" applyNumberFormat="0" applyFont="0" applyAlignment="0" applyProtection="0"/>
    <xf numFmtId="0" fontId="40" fillId="3" borderId="21" applyNumberFormat="0" applyAlignment="0" applyProtection="0"/>
    <xf numFmtId="0" fontId="40" fillId="26" borderId="21" applyNumberFormat="0" applyAlignment="0" applyProtection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41" fillId="0" borderId="4" applyNumberFormat="0" applyFill="0" applyAlignment="0" applyProtection="0"/>
    <xf numFmtId="0" fontId="41" fillId="0" borderId="4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0"/>
    <xf numFmtId="0" fontId="44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6" fillId="0" borderId="19" applyNumberFormat="0" applyFill="0" applyAlignment="0" applyProtection="0"/>
    <xf numFmtId="0" fontId="47" fillId="0" borderId="23" applyNumberFormat="0" applyFill="0" applyAlignment="0" applyProtection="0"/>
    <xf numFmtId="0" fontId="47" fillId="0" borderId="0" applyNumberFormat="0" applyFill="0" applyBorder="0" applyAlignment="0" applyProtection="0"/>
    <xf numFmtId="0" fontId="36" fillId="31" borderId="0" applyNumberFormat="0" applyBorder="0" applyAlignment="0" applyProtection="0"/>
    <xf numFmtId="0" fontId="32" fillId="32" borderId="0" applyNumberFormat="0" applyBorder="0" applyAlignment="0" applyProtection="0"/>
    <xf numFmtId="0" fontId="48" fillId="26" borderId="17" applyNumberFormat="0" applyAlignment="0" applyProtection="0"/>
    <xf numFmtId="0" fontId="49" fillId="0" borderId="24" applyNumberFormat="0" applyFill="0" applyAlignment="0" applyProtection="0"/>
    <xf numFmtId="0" fontId="6" fillId="30" borderId="20" applyNumberFormat="0" applyFont="0" applyAlignment="0" applyProtection="0"/>
    <xf numFmtId="0" fontId="41" fillId="0" borderId="25" applyNumberFormat="0" applyFill="0" applyAlignment="0" applyProtection="0"/>
    <xf numFmtId="0" fontId="31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6" borderId="0" applyNumberFormat="0" applyBorder="0" applyAlignment="0" applyProtection="0"/>
    <xf numFmtId="0" fontId="6" fillId="35" borderId="0" applyNumberFormat="0" applyBorder="0" applyAlignment="0" applyProtection="0"/>
    <xf numFmtId="0" fontId="31" fillId="36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21" borderId="0" applyNumberFormat="0" applyBorder="0" applyAlignment="0" applyProtection="0"/>
    <xf numFmtId="0" fontId="31" fillId="39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40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31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50" fillId="0" borderId="0"/>
    <xf numFmtId="0" fontId="5" fillId="30" borderId="20" applyNumberFormat="0" applyFont="0" applyAlignment="0" applyProtection="0"/>
    <xf numFmtId="0" fontId="5" fillId="34" borderId="0" applyNumberFormat="0" applyBorder="0" applyAlignment="0" applyProtection="0"/>
    <xf numFmtId="0" fontId="5" fillId="16" borderId="0" applyNumberFormat="0" applyBorder="0" applyAlignment="0" applyProtection="0"/>
    <xf numFmtId="0" fontId="5" fillId="35" borderId="0" applyNumberFormat="0" applyBorder="0" applyAlignment="0" applyProtection="0"/>
    <xf numFmtId="0" fontId="5" fillId="14" borderId="0" applyNumberFormat="0" applyBorder="0" applyAlignment="0" applyProtection="0"/>
    <xf numFmtId="0" fontId="5" fillId="17" borderId="0" applyNumberFormat="0" applyBorder="0" applyAlignment="0" applyProtection="0"/>
    <xf numFmtId="0" fontId="5" fillId="20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21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40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51" fillId="0" borderId="0"/>
    <xf numFmtId="0" fontId="4" fillId="30" borderId="20" applyNumberFormat="0" applyFont="0" applyAlignment="0" applyProtection="0"/>
    <xf numFmtId="0" fontId="4" fillId="34" borderId="0" applyNumberFormat="0" applyBorder="0" applyAlignment="0" applyProtection="0"/>
    <xf numFmtId="0" fontId="4" fillId="16" borderId="0" applyNumberFormat="0" applyBorder="0" applyAlignment="0" applyProtection="0"/>
    <xf numFmtId="0" fontId="4" fillId="35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21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40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3" fillId="30" borderId="20" applyNumberFormat="0" applyFont="0" applyAlignment="0" applyProtection="0"/>
    <xf numFmtId="0" fontId="3" fillId="34" borderId="0" applyNumberFormat="0" applyBorder="0" applyAlignment="0" applyProtection="0"/>
    <xf numFmtId="0" fontId="3" fillId="16" borderId="0" applyNumberFormat="0" applyBorder="0" applyAlignment="0" applyProtection="0"/>
    <xf numFmtId="0" fontId="3" fillId="35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21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40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52" fillId="0" borderId="0"/>
    <xf numFmtId="0" fontId="2" fillId="30" borderId="20" applyNumberFormat="0" applyFont="0" applyAlignment="0" applyProtection="0"/>
    <xf numFmtId="0" fontId="2" fillId="34" borderId="0" applyNumberFormat="0" applyBorder="0" applyAlignment="0" applyProtection="0"/>
    <xf numFmtId="0" fontId="2" fillId="16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21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40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1" fillId="30" borderId="20" applyNumberFormat="0" applyFont="0" applyAlignment="0" applyProtection="0"/>
    <xf numFmtId="0" fontId="1" fillId="34" borderId="0" applyNumberFormat="0" applyBorder="0" applyAlignment="0" applyProtection="0"/>
    <xf numFmtId="0" fontId="1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56" fillId="0" borderId="0"/>
  </cellStyleXfs>
  <cellXfs count="117">
    <xf numFmtId="0" fontId="0" fillId="0" borderId="0" xfId="0"/>
    <xf numFmtId="0" fontId="9" fillId="0" borderId="0" xfId="80" applyNumberFormat="1" applyFont="1" applyFill="1" applyBorder="1" applyAlignment="1" applyProtection="1"/>
    <xf numFmtId="0" fontId="9" fillId="0" borderId="0" xfId="80" applyFill="1" applyProtection="1">
      <protection locked="0"/>
    </xf>
    <xf numFmtId="164" fontId="9" fillId="0" borderId="0" xfId="80" applyNumberFormat="1" applyFill="1" applyAlignment="1">
      <alignment horizontal="right"/>
    </xf>
    <xf numFmtId="0" fontId="16" fillId="0" borderId="0" xfId="80" applyFont="1" applyFill="1" applyProtection="1">
      <protection locked="0"/>
    </xf>
    <xf numFmtId="10" fontId="9" fillId="0" borderId="0" xfId="80" applyNumberFormat="1" applyFill="1"/>
    <xf numFmtId="0" fontId="16" fillId="0" borderId="6" xfId="79" applyFont="1" applyFill="1" applyBorder="1" applyProtection="1">
      <protection locked="0"/>
    </xf>
    <xf numFmtId="0" fontId="12" fillId="0" borderId="0" xfId="80" applyFont="1" applyFill="1" applyProtection="1">
      <protection locked="0"/>
    </xf>
    <xf numFmtId="0" fontId="13" fillId="0" borderId="5" xfId="79" applyFont="1" applyFill="1" applyBorder="1" applyAlignment="1">
      <alignment vertical="center" textRotation="90"/>
    </xf>
    <xf numFmtId="0" fontId="12" fillId="0" borderId="9" xfId="79" applyFont="1" applyFill="1" applyBorder="1" applyProtection="1">
      <protection locked="0"/>
    </xf>
    <xf numFmtId="0" fontId="12" fillId="0" borderId="6" xfId="79" applyFont="1" applyFill="1" applyBorder="1" applyProtection="1">
      <protection locked="0"/>
    </xf>
    <xf numFmtId="0" fontId="16" fillId="0" borderId="12" xfId="79" applyFont="1" applyFill="1" applyBorder="1" applyProtection="1">
      <protection locked="0"/>
    </xf>
    <xf numFmtId="0" fontId="19" fillId="0" borderId="0" xfId="80" applyFont="1" applyFill="1" applyProtection="1">
      <protection locked="0"/>
    </xf>
    <xf numFmtId="0" fontId="20" fillId="0" borderId="0" xfId="80" applyFont="1" applyFill="1" applyProtection="1">
      <protection locked="0"/>
    </xf>
    <xf numFmtId="39" fontId="14" fillId="0" borderId="0" xfId="80" applyNumberFormat="1" applyFont="1" applyFill="1" applyProtection="1">
      <protection locked="0"/>
    </xf>
    <xf numFmtId="0" fontId="15" fillId="0" borderId="0" xfId="80" applyFont="1" applyFill="1" applyAlignment="1" applyProtection="1">
      <alignment horizontal="centerContinuous"/>
      <protection locked="0"/>
    </xf>
    <xf numFmtId="0" fontId="9" fillId="0" borderId="0" xfId="80" applyFont="1" applyFill="1" applyAlignment="1" applyProtection="1">
      <alignment horizontal="centerContinuous"/>
      <protection locked="0"/>
    </xf>
    <xf numFmtId="0" fontId="16" fillId="0" borderId="7" xfId="80" applyFont="1" applyFill="1" applyBorder="1" applyProtection="1">
      <protection locked="0"/>
    </xf>
    <xf numFmtId="39" fontId="17" fillId="0" borderId="7" xfId="80" applyNumberFormat="1" applyFont="1" applyFill="1" applyBorder="1" applyAlignment="1" applyProtection="1">
      <alignment horizontal="center" vertical="center" wrapText="1"/>
      <protection locked="0"/>
    </xf>
    <xf numFmtId="39" fontId="18" fillId="0" borderId="7" xfId="80" applyNumberFormat="1" applyFont="1" applyFill="1" applyBorder="1" applyAlignment="1" applyProtection="1">
      <alignment horizontal="center" vertical="center" wrapText="1"/>
      <protection locked="0"/>
    </xf>
    <xf numFmtId="39" fontId="17" fillId="0" borderId="5" xfId="80" applyNumberFormat="1" applyFont="1" applyFill="1" applyBorder="1" applyAlignment="1" applyProtection="1">
      <alignment horizontal="center" vertical="center" wrapText="1"/>
      <protection locked="0"/>
    </xf>
    <xf numFmtId="39" fontId="17" fillId="0" borderId="0" xfId="80" applyNumberFormat="1" applyFont="1" applyFill="1" applyAlignment="1" applyProtection="1">
      <alignment horizontal="center" vertical="center" wrapText="1"/>
      <protection locked="0"/>
    </xf>
    <xf numFmtId="0" fontId="16" fillId="0" borderId="7" xfId="79" applyFont="1" applyFill="1" applyBorder="1" applyProtection="1">
      <protection locked="0"/>
    </xf>
    <xf numFmtId="39" fontId="18" fillId="0" borderId="7" xfId="80" applyNumberFormat="1" applyFont="1" applyFill="1" applyBorder="1" applyProtection="1">
      <protection locked="0"/>
    </xf>
    <xf numFmtId="39" fontId="18" fillId="0" borderId="7" xfId="80" applyNumberFormat="1" applyFont="1" applyFill="1" applyBorder="1" applyAlignment="1" applyProtection="1">
      <alignment horizontal="right"/>
      <protection locked="0"/>
    </xf>
    <xf numFmtId="0" fontId="9" fillId="0" borderId="7" xfId="79" applyFont="1" applyFill="1" applyBorder="1" applyProtection="1">
      <protection locked="0"/>
    </xf>
    <xf numFmtId="0" fontId="12" fillId="0" borderId="7" xfId="80" applyFont="1" applyFill="1" applyBorder="1" applyProtection="1">
      <protection locked="0"/>
    </xf>
    <xf numFmtId="39" fontId="13" fillId="0" borderId="7" xfId="80" applyNumberFormat="1" applyFont="1" applyFill="1" applyBorder="1" applyProtection="1">
      <protection locked="0"/>
    </xf>
    <xf numFmtId="0" fontId="9" fillId="0" borderId="0" xfId="79" applyFont="1" applyFill="1" applyBorder="1" applyProtection="1">
      <protection locked="0"/>
    </xf>
    <xf numFmtId="39" fontId="13" fillId="0" borderId="13" xfId="80" applyNumberFormat="1" applyFont="1" applyFill="1" applyBorder="1" applyProtection="1">
      <protection locked="0"/>
    </xf>
    <xf numFmtId="39" fontId="13" fillId="0" borderId="0" xfId="80" applyNumberFormat="1" applyFont="1" applyFill="1" applyProtection="1">
      <protection locked="0"/>
    </xf>
    <xf numFmtId="39" fontId="13" fillId="0" borderId="5" xfId="80" applyNumberFormat="1" applyFont="1" applyFill="1" applyBorder="1" applyProtection="1">
      <protection locked="0"/>
    </xf>
    <xf numFmtId="39" fontId="18" fillId="0" borderId="8" xfId="80" applyNumberFormat="1" applyFont="1" applyFill="1" applyBorder="1" applyProtection="1">
      <protection locked="0"/>
    </xf>
    <xf numFmtId="39" fontId="18" fillId="0" borderId="8" xfId="80" applyNumberFormat="1" applyFont="1" applyFill="1" applyBorder="1" applyAlignment="1" applyProtection="1">
      <alignment horizontal="right"/>
      <protection locked="0"/>
    </xf>
    <xf numFmtId="0" fontId="9" fillId="0" borderId="6" xfId="79" applyFont="1" applyFill="1" applyBorder="1" applyProtection="1">
      <protection locked="0"/>
    </xf>
    <xf numFmtId="39" fontId="13" fillId="0" borderId="10" xfId="80" applyNumberFormat="1" applyFont="1" applyFill="1" applyBorder="1" applyProtection="1">
      <protection locked="0"/>
    </xf>
    <xf numFmtId="39" fontId="13" fillId="0" borderId="9" xfId="80" applyNumberFormat="1" applyFont="1" applyFill="1" applyBorder="1" applyProtection="1">
      <protection locked="0"/>
    </xf>
    <xf numFmtId="39" fontId="13" fillId="0" borderId="11" xfId="80" applyNumberFormat="1" applyFont="1" applyFill="1" applyBorder="1" applyProtection="1">
      <protection locked="0"/>
    </xf>
    <xf numFmtId="39" fontId="13" fillId="0" borderId="6" xfId="80" applyNumberFormat="1" applyFont="1" applyFill="1" applyBorder="1" applyProtection="1">
      <protection locked="0"/>
    </xf>
    <xf numFmtId="39" fontId="18" fillId="0" borderId="0" xfId="80" applyNumberFormat="1" applyFont="1" applyFill="1" applyProtection="1">
      <protection locked="0"/>
    </xf>
    <xf numFmtId="39" fontId="18" fillId="0" borderId="12" xfId="80" applyNumberFormat="1" applyFont="1" applyFill="1" applyBorder="1" applyProtection="1">
      <protection locked="0"/>
    </xf>
    <xf numFmtId="0" fontId="12" fillId="0" borderId="7" xfId="79" applyFont="1" applyFill="1" applyBorder="1" applyProtection="1">
      <protection locked="0"/>
    </xf>
    <xf numFmtId="39" fontId="17" fillId="0" borderId="0" xfId="80" applyNumberFormat="1" applyFont="1" applyFill="1" applyProtection="1">
      <protection locked="0"/>
    </xf>
    <xf numFmtId="39" fontId="14" fillId="0" borderId="7" xfId="80" applyNumberFormat="1" applyFont="1" applyFill="1" applyBorder="1" applyProtection="1">
      <protection locked="0"/>
    </xf>
    <xf numFmtId="0" fontId="12" fillId="0" borderId="7" xfId="80" applyFont="1" applyFill="1" applyBorder="1"/>
    <xf numFmtId="39" fontId="17" fillId="0" borderId="0" xfId="80" applyNumberFormat="1" applyFont="1" applyFill="1" applyAlignment="1" applyProtection="1">
      <alignment horizontal="right"/>
      <protection locked="0"/>
    </xf>
    <xf numFmtId="39" fontId="18" fillId="0" borderId="0" xfId="80" applyNumberFormat="1" applyFont="1" applyFill="1" applyAlignment="1" applyProtection="1">
      <alignment horizontal="right"/>
      <protection locked="0"/>
    </xf>
    <xf numFmtId="39" fontId="14" fillId="0" borderId="0" xfId="80" applyNumberFormat="1" applyFont="1" applyFill="1" applyAlignment="1" applyProtection="1">
      <alignment horizontal="right"/>
      <protection locked="0"/>
    </xf>
    <xf numFmtId="39" fontId="13" fillId="0" borderId="0" xfId="80" applyNumberFormat="1" applyFont="1" applyFill="1" applyAlignment="1" applyProtection="1">
      <alignment horizontal="right"/>
      <protection locked="0"/>
    </xf>
    <xf numFmtId="0" fontId="0" fillId="0" borderId="0" xfId="80" applyFont="1" applyFill="1" applyAlignment="1" applyProtection="1">
      <alignment horizontal="centerContinuous"/>
      <protection locked="0"/>
    </xf>
    <xf numFmtId="39" fontId="13" fillId="0" borderId="5" xfId="80" applyNumberFormat="1" applyFont="1" applyFill="1" applyBorder="1" applyAlignment="1" applyProtection="1">
      <alignment horizontal="center"/>
      <protection locked="0"/>
    </xf>
    <xf numFmtId="0" fontId="9" fillId="0" borderId="0" xfId="80" applyFont="1" applyFill="1" applyAlignment="1" applyProtection="1">
      <alignment horizontal="center"/>
      <protection locked="0"/>
    </xf>
    <xf numFmtId="0" fontId="15" fillId="0" borderId="0" xfId="80" applyFont="1" applyFill="1" applyAlignment="1" applyProtection="1">
      <alignment horizontal="center"/>
      <protection locked="0"/>
    </xf>
    <xf numFmtId="39" fontId="13" fillId="0" borderId="7" xfId="80" applyNumberFormat="1" applyFont="1" applyFill="1" applyBorder="1" applyAlignment="1" applyProtection="1">
      <alignment horizontal="center"/>
      <protection locked="0"/>
    </xf>
    <xf numFmtId="39" fontId="18" fillId="0" borderId="7" xfId="80" applyNumberFormat="1" applyFont="1" applyFill="1" applyBorder="1" applyAlignment="1" applyProtection="1">
      <alignment horizontal="center"/>
      <protection locked="0"/>
    </xf>
    <xf numFmtId="39" fontId="17" fillId="0" borderId="0" xfId="80" applyNumberFormat="1" applyFont="1" applyFill="1" applyAlignment="1" applyProtection="1">
      <alignment horizontal="center"/>
      <protection locked="0"/>
    </xf>
    <xf numFmtId="7" fontId="14" fillId="0" borderId="7" xfId="80" applyNumberFormat="1" applyFont="1" applyFill="1" applyBorder="1" applyAlignment="1" applyProtection="1">
      <alignment horizontal="center"/>
      <protection locked="0"/>
    </xf>
    <xf numFmtId="39" fontId="14" fillId="0" borderId="0" xfId="80" applyNumberFormat="1" applyFont="1" applyFill="1" applyAlignment="1" applyProtection="1">
      <alignment horizontal="center"/>
      <protection locked="0"/>
    </xf>
    <xf numFmtId="39" fontId="18" fillId="0" borderId="0" xfId="80" applyNumberFormat="1" applyFont="1" applyFill="1" applyBorder="1" applyAlignment="1" applyProtection="1">
      <alignment horizontal="center"/>
      <protection locked="0"/>
    </xf>
    <xf numFmtId="39" fontId="13" fillId="0" borderId="15" xfId="80" applyNumberFormat="1" applyFont="1" applyFill="1" applyBorder="1" applyAlignment="1" applyProtection="1">
      <alignment horizontal="center"/>
      <protection locked="0"/>
    </xf>
    <xf numFmtId="5" fontId="53" fillId="0" borderId="15" xfId="80" applyNumberFormat="1" applyFont="1" applyBorder="1" applyProtection="1">
      <protection locked="0"/>
    </xf>
    <xf numFmtId="5" fontId="53" fillId="0" borderId="15" xfId="80" applyNumberFormat="1" applyFont="1" applyBorder="1" applyAlignment="1" applyProtection="1">
      <alignment horizontal="center"/>
      <protection locked="0"/>
    </xf>
    <xf numFmtId="39" fontId="54" fillId="0" borderId="7" xfId="80" applyNumberFormat="1" applyFont="1" applyFill="1" applyBorder="1" applyProtection="1">
      <protection locked="0"/>
    </xf>
    <xf numFmtId="39" fontId="53" fillId="0" borderId="7" xfId="80" applyNumberFormat="1" applyFont="1" applyFill="1" applyBorder="1" applyProtection="1">
      <protection locked="0"/>
    </xf>
    <xf numFmtId="0" fontId="0" fillId="0" borderId="0" xfId="0"/>
    <xf numFmtId="0" fontId="9" fillId="0" borderId="0" xfId="80"/>
    <xf numFmtId="0" fontId="55" fillId="0" borderId="0" xfId="80" applyFont="1" applyProtection="1">
      <protection locked="0"/>
    </xf>
    <xf numFmtId="0" fontId="9" fillId="0" borderId="0" xfId="80" applyProtection="1">
      <protection locked="0"/>
    </xf>
    <xf numFmtId="0" fontId="58" fillId="0" borderId="0" xfId="80" applyFont="1" applyProtection="1">
      <protection locked="0"/>
    </xf>
    <xf numFmtId="0" fontId="59" fillId="0" borderId="0" xfId="80" applyFont="1" applyProtection="1">
      <protection locked="0"/>
    </xf>
    <xf numFmtId="0" fontId="55" fillId="0" borderId="0" xfId="80" applyFont="1" applyAlignment="1" applyProtection="1">
      <alignment horizontal="center"/>
      <protection locked="0"/>
    </xf>
    <xf numFmtId="0" fontId="9" fillId="0" borderId="15" xfId="80" applyBorder="1" applyProtection="1">
      <protection locked="0"/>
    </xf>
    <xf numFmtId="0" fontId="60" fillId="0" borderId="15" xfId="80" applyFont="1" applyBorder="1" applyProtection="1">
      <protection locked="0"/>
    </xf>
    <xf numFmtId="37" fontId="53" fillId="0" borderId="15" xfId="80" applyNumberFormat="1" applyFont="1" applyBorder="1" applyProtection="1">
      <protection locked="0"/>
    </xf>
    <xf numFmtId="37" fontId="53" fillId="0" borderId="0" xfId="80" applyNumberFormat="1" applyFont="1" applyProtection="1">
      <protection locked="0"/>
    </xf>
    <xf numFmtId="0" fontId="60" fillId="0" borderId="0" xfId="80" applyFont="1" applyProtection="1">
      <protection locked="0"/>
    </xf>
    <xf numFmtId="165" fontId="53" fillId="0" borderId="15" xfId="80" applyNumberFormat="1" applyFont="1" applyBorder="1" applyProtection="1">
      <protection locked="0"/>
    </xf>
    <xf numFmtId="9" fontId="53" fillId="0" borderId="0" xfId="80" applyNumberFormat="1" applyFont="1" applyProtection="1">
      <protection locked="0"/>
    </xf>
    <xf numFmtId="0" fontId="16" fillId="0" borderId="0" xfId="80" applyFont="1" applyProtection="1">
      <protection locked="0"/>
    </xf>
    <xf numFmtId="0" fontId="61" fillId="0" borderId="26" xfId="80" applyFont="1" applyBorder="1" applyAlignment="1" applyProtection="1">
      <alignment horizontal="center" vertical="center" wrapText="1"/>
      <protection locked="0"/>
    </xf>
    <xf numFmtId="0" fontId="61" fillId="0" borderId="0" xfId="80" applyFont="1" applyAlignment="1" applyProtection="1">
      <alignment horizontal="center" vertical="center" wrapText="1"/>
      <protection locked="0"/>
    </xf>
    <xf numFmtId="0" fontId="16" fillId="0" borderId="28" xfId="79" applyFont="1" applyBorder="1" applyProtection="1">
      <protection locked="0"/>
    </xf>
    <xf numFmtId="5" fontId="53" fillId="0" borderId="29" xfId="80" applyNumberFormat="1" applyFont="1" applyBorder="1" applyProtection="1">
      <protection locked="0"/>
    </xf>
    <xf numFmtId="5" fontId="53" fillId="0" borderId="29" xfId="80" applyNumberFormat="1" applyFont="1" applyBorder="1" applyAlignment="1" applyProtection="1">
      <alignment horizontal="right"/>
      <protection locked="0"/>
    </xf>
    <xf numFmtId="5" fontId="53" fillId="0" borderId="15" xfId="80" applyNumberFormat="1" applyFont="1" applyBorder="1" applyAlignment="1" applyProtection="1">
      <alignment horizontal="right"/>
      <protection locked="0"/>
    </xf>
    <xf numFmtId="0" fontId="16" fillId="0" borderId="28" xfId="80" applyFont="1" applyBorder="1" applyProtection="1">
      <protection locked="0"/>
    </xf>
    <xf numFmtId="0" fontId="9" fillId="0" borderId="31" xfId="79" applyFont="1" applyBorder="1" applyProtection="1">
      <protection locked="0"/>
    </xf>
    <xf numFmtId="0" fontId="12" fillId="0" borderId="0" xfId="80" applyFont="1" applyProtection="1">
      <protection locked="0"/>
    </xf>
    <xf numFmtId="5" fontId="62" fillId="0" borderId="15" xfId="80" applyNumberFormat="1" applyFont="1" applyBorder="1" applyProtection="1">
      <protection locked="0"/>
    </xf>
    <xf numFmtId="5" fontId="62" fillId="0" borderId="0" xfId="80" applyNumberFormat="1" applyFont="1" applyProtection="1">
      <protection locked="0"/>
    </xf>
    <xf numFmtId="5" fontId="62" fillId="0" borderId="26" xfId="80" applyNumberFormat="1" applyFont="1" applyBorder="1" applyProtection="1">
      <protection locked="0"/>
    </xf>
    <xf numFmtId="0" fontId="13" fillId="0" borderId="26" xfId="79" applyFont="1" applyBorder="1" applyAlignment="1">
      <alignment vertical="center" textRotation="90"/>
    </xf>
    <xf numFmtId="0" fontId="12" fillId="0" borderId="30" xfId="79" applyFont="1" applyBorder="1" applyProtection="1">
      <protection locked="0"/>
    </xf>
    <xf numFmtId="5" fontId="62" fillId="0" borderId="32" xfId="80" applyNumberFormat="1" applyFont="1" applyBorder="1" applyProtection="1">
      <protection locked="0"/>
    </xf>
    <xf numFmtId="5" fontId="62" fillId="0" borderId="30" xfId="80" applyNumberFormat="1" applyFont="1" applyBorder="1" applyProtection="1">
      <protection locked="0"/>
    </xf>
    <xf numFmtId="0" fontId="12" fillId="0" borderId="28" xfId="79" applyFont="1" applyBorder="1" applyProtection="1">
      <protection locked="0"/>
    </xf>
    <xf numFmtId="5" fontId="62" fillId="0" borderId="33" xfId="80" applyNumberFormat="1" applyFont="1" applyBorder="1" applyProtection="1">
      <protection locked="0"/>
    </xf>
    <xf numFmtId="0" fontId="12" fillId="0" borderId="34" xfId="79" applyFont="1" applyBorder="1" applyProtection="1">
      <protection locked="0"/>
    </xf>
    <xf numFmtId="5" fontId="62" fillId="0" borderId="34" xfId="80" applyNumberFormat="1" applyFont="1" applyBorder="1" applyProtection="1">
      <protection locked="0"/>
    </xf>
    <xf numFmtId="0" fontId="16" fillId="0" borderId="34" xfId="79" applyFont="1" applyBorder="1" applyProtection="1">
      <protection locked="0"/>
    </xf>
    <xf numFmtId="5" fontId="53" fillId="0" borderId="0" xfId="80" applyNumberFormat="1" applyFont="1" applyProtection="1">
      <protection locked="0"/>
    </xf>
    <xf numFmtId="0" fontId="12" fillId="0" borderId="30" xfId="80" applyFont="1" applyBorder="1" applyProtection="1">
      <protection locked="0"/>
    </xf>
    <xf numFmtId="3" fontId="53" fillId="0" borderId="0" xfId="80" applyNumberFormat="1" applyFont="1" applyProtection="1">
      <protection locked="0"/>
    </xf>
    <xf numFmtId="3" fontId="61" fillId="0" borderId="0" xfId="80" applyNumberFormat="1" applyFont="1" applyProtection="1">
      <protection locked="0"/>
    </xf>
    <xf numFmtId="3" fontId="61" fillId="0" borderId="0" xfId="80" applyNumberFormat="1" applyFont="1" applyAlignment="1" applyProtection="1">
      <alignment horizontal="right"/>
      <protection locked="0"/>
    </xf>
    <xf numFmtId="3" fontId="53" fillId="0" borderId="0" xfId="80" applyNumberFormat="1" applyFont="1" applyAlignment="1" applyProtection="1">
      <alignment horizontal="right"/>
      <protection locked="0"/>
    </xf>
    <xf numFmtId="5" fontId="62" fillId="0" borderId="28" xfId="80" applyNumberFormat="1" applyFont="1" applyBorder="1" applyProtection="1">
      <protection locked="0"/>
    </xf>
    <xf numFmtId="0" fontId="13" fillId="0" borderId="14" xfId="79" applyFont="1" applyFill="1" applyBorder="1" applyAlignment="1">
      <alignment horizontal="center" vertical="center" textRotation="90" wrapText="1"/>
    </xf>
    <xf numFmtId="0" fontId="13" fillId="0" borderId="16" xfId="79" applyFont="1" applyFill="1" applyBorder="1" applyAlignment="1">
      <alignment horizontal="center" vertical="center" textRotation="90" wrapText="1"/>
    </xf>
    <xf numFmtId="0" fontId="13" fillId="0" borderId="13" xfId="79" applyFont="1" applyFill="1" applyBorder="1" applyAlignment="1">
      <alignment horizontal="center" vertical="center" textRotation="90" wrapText="1"/>
    </xf>
    <xf numFmtId="0" fontId="12" fillId="0" borderId="14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6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3" xfId="80" applyFont="1" applyFill="1" applyBorder="1" applyAlignment="1" applyProtection="1">
      <alignment horizontal="center" vertical="center" textRotation="90" wrapText="1"/>
      <protection locked="0"/>
    </xf>
    <xf numFmtId="0" fontId="57" fillId="0" borderId="0" xfId="80" applyFont="1" applyAlignment="1" applyProtection="1">
      <alignment horizontal="center"/>
      <protection locked="0"/>
    </xf>
    <xf numFmtId="0" fontId="13" fillId="0" borderId="27" xfId="79" applyFont="1" applyBorder="1" applyAlignment="1">
      <alignment horizontal="center" vertical="center" textRotation="90" wrapText="1"/>
    </xf>
    <xf numFmtId="0" fontId="13" fillId="0" borderId="26" xfId="79" applyFont="1" applyBorder="1" applyAlignment="1">
      <alignment horizontal="center" vertical="center" textRotation="90" wrapText="1"/>
    </xf>
    <xf numFmtId="0" fontId="13" fillId="0" borderId="30" xfId="79" applyFont="1" applyBorder="1" applyAlignment="1">
      <alignment horizontal="center" vertical="center" textRotation="90" wrapText="1"/>
    </xf>
  </cellXfs>
  <cellStyles count="225">
    <cellStyle name="20% - Accent1" xfId="1" builtinId="30" customBuiltin="1"/>
    <cellStyle name="20% - Accent1 2" xfId="2" xr:uid="{00000000-0005-0000-0000-000001000000}"/>
    <cellStyle name="20% - Accent1 3" xfId="3" xr:uid="{00000000-0005-0000-0000-000002000000}"/>
    <cellStyle name="20% - Accent1 4" xfId="105" xr:uid="{89A1490D-065B-4155-A1C6-35EEC59254F8}"/>
    <cellStyle name="20% - Accent1 5" xfId="128" xr:uid="{345CEF12-D544-4527-85AE-0D0AB9B01156}"/>
    <cellStyle name="20% - Accent1 6" xfId="148" xr:uid="{6ACDBA58-4B95-4027-9FE3-E47CEB62E0A5}"/>
    <cellStyle name="20% - Accent1 7" xfId="167" xr:uid="{1B65AFB7-D256-4CE8-B3D8-48354526AAF1}"/>
    <cellStyle name="20% - Accent1 8" xfId="187" xr:uid="{93E23F7E-F0E5-4588-A72E-BDDAD6911699}"/>
    <cellStyle name="20% - Accent1 9" xfId="206" xr:uid="{12D3FE1C-CA08-48F6-B360-F4310C39624C}"/>
    <cellStyle name="20% - Accent2" xfId="4" builtinId="34" customBuiltin="1"/>
    <cellStyle name="20% - Accent2 2" xfId="5" xr:uid="{00000000-0005-0000-0000-000004000000}"/>
    <cellStyle name="20% - Accent2 3" xfId="6" xr:uid="{00000000-0005-0000-0000-000005000000}"/>
    <cellStyle name="20% - Accent2 4" xfId="109" xr:uid="{96115CA6-4252-40A1-A759-9710C5075F61}"/>
    <cellStyle name="20% - Accent2 5" xfId="131" xr:uid="{4E16A4C2-E4F6-4A89-B954-3DB563B048D0}"/>
    <cellStyle name="20% - Accent2 6" xfId="151" xr:uid="{E349B7E0-4024-4E6B-876A-FF6906A6FDC8}"/>
    <cellStyle name="20% - Accent2 7" xfId="170" xr:uid="{11F1BC97-C846-40B7-BB0D-270B9194DEDE}"/>
    <cellStyle name="20% - Accent2 8" xfId="190" xr:uid="{A49AD23D-C1F5-4837-BC1F-B53D8F2C852D}"/>
    <cellStyle name="20% - Accent2 9" xfId="209" xr:uid="{C94885CB-5F1B-4004-B70B-3F6C48004AFD}"/>
    <cellStyle name="20% - Accent3" xfId="7" builtinId="38" customBuiltin="1"/>
    <cellStyle name="20% - Accent3 2" xfId="8" xr:uid="{00000000-0005-0000-0000-000007000000}"/>
    <cellStyle name="20% - Accent3 3" xfId="9" xr:uid="{00000000-0005-0000-0000-000008000000}"/>
    <cellStyle name="20% - Accent3 4" xfId="112" xr:uid="{3ACE39B3-FBCB-494A-88AA-3C287B95D275}"/>
    <cellStyle name="20% - Accent3 5" xfId="134" xr:uid="{47941148-D3FA-41B0-89EF-EFD753C7BBC4}"/>
    <cellStyle name="20% - Accent3 6" xfId="154" xr:uid="{B75497FD-6970-4C76-9620-D32A8A757589}"/>
    <cellStyle name="20% - Accent3 7" xfId="173" xr:uid="{2C2535AE-3192-4091-923A-33136EDF5EF5}"/>
    <cellStyle name="20% - Accent3 8" xfId="193" xr:uid="{778695A6-0C3B-4D6E-885C-0CCE010C2E17}"/>
    <cellStyle name="20% - Accent3 9" xfId="212" xr:uid="{E980EB80-A0FB-4409-BC70-7F976E185F02}"/>
    <cellStyle name="20% - Accent4" xfId="10" builtinId="42" customBuiltin="1"/>
    <cellStyle name="20% - Accent4 2" xfId="11" xr:uid="{00000000-0005-0000-0000-00000A000000}"/>
    <cellStyle name="20% - Accent4 3" xfId="116" xr:uid="{69E1E2C5-F964-4EF8-ADA5-B36F2F8D8405}"/>
    <cellStyle name="20% - Accent4 4" xfId="137" xr:uid="{3E6105A1-67B9-4F94-8525-6DFAF1148CD1}"/>
    <cellStyle name="20% - Accent4 5" xfId="157" xr:uid="{3AF0C283-322B-47CA-B40A-88DF2BEE4B39}"/>
    <cellStyle name="20% - Accent4 6" xfId="176" xr:uid="{6378E596-58C7-4BF8-BCE9-B583264B274E}"/>
    <cellStyle name="20% - Accent4 7" xfId="196" xr:uid="{59907EAA-1202-4932-8574-312A58CC5B30}"/>
    <cellStyle name="20% - Accent4 8" xfId="215" xr:uid="{1B173173-4A2F-4EC5-B165-21D4106021E2}"/>
    <cellStyle name="20% - Accent5" xfId="12" builtinId="46" customBuiltin="1"/>
    <cellStyle name="20% - Accent5 2" xfId="13" xr:uid="{00000000-0005-0000-0000-00000C000000}"/>
    <cellStyle name="20% - Accent5 3" xfId="14" xr:uid="{00000000-0005-0000-0000-00000D000000}"/>
    <cellStyle name="20% - Accent5 4" xfId="119" xr:uid="{333FE249-0512-4979-8C77-6231F71278CD}"/>
    <cellStyle name="20% - Accent5 5" xfId="140" xr:uid="{ED344C21-C717-48D7-87D3-CF0102599847}"/>
    <cellStyle name="20% - Accent5 6" xfId="160" xr:uid="{736F4742-B955-409F-B4AE-F9BEE21B2B6D}"/>
    <cellStyle name="20% - Accent5 7" xfId="179" xr:uid="{576CA8AA-B0A8-47F6-8C0F-763D5285E54B}"/>
    <cellStyle name="20% - Accent5 8" xfId="199" xr:uid="{3AE0B774-42CF-4D0E-9FCD-3F2B63B7A6AA}"/>
    <cellStyle name="20% - Accent5 9" xfId="218" xr:uid="{1B3F9139-37E3-4A33-8156-F8E953C64A0B}"/>
    <cellStyle name="20% - Accent6" xfId="15" builtinId="50" customBuiltin="1"/>
    <cellStyle name="20% - Accent6 2" xfId="16" xr:uid="{00000000-0005-0000-0000-00000F000000}"/>
    <cellStyle name="20% - Accent6 3" xfId="17" xr:uid="{00000000-0005-0000-0000-000010000000}"/>
    <cellStyle name="20% - Accent6 4" xfId="123" xr:uid="{18AA1F6B-3050-4AB6-B99B-872534457C2A}"/>
    <cellStyle name="20% - Accent6 5" xfId="143" xr:uid="{181CD0F5-E560-42D2-845C-03BD64B36B93}"/>
    <cellStyle name="20% - Accent6 6" xfId="163" xr:uid="{4023262A-2C46-4881-813F-FA2A3507C77E}"/>
    <cellStyle name="20% - Accent6 7" xfId="182" xr:uid="{2A0536D4-1797-4E68-8ED6-129DAD2017C2}"/>
    <cellStyle name="20% - Accent6 8" xfId="202" xr:uid="{A32157AD-F753-4114-B251-84CB86A827D4}"/>
    <cellStyle name="20% - Accent6 9" xfId="221" xr:uid="{F4C39C53-E25F-4075-8622-956910A16925}"/>
    <cellStyle name="40% - Accent1" xfId="18" builtinId="31" customBuiltin="1"/>
    <cellStyle name="40% - Accent1 2" xfId="19" xr:uid="{00000000-0005-0000-0000-000012000000}"/>
    <cellStyle name="40% - Accent1 3" xfId="106" xr:uid="{6F9D479C-11A1-49A8-B4E6-B08753DBCE36}"/>
    <cellStyle name="40% - Accent1 4" xfId="129" xr:uid="{AD45B703-5A3D-4724-8B64-42349F6DD74A}"/>
    <cellStyle name="40% - Accent1 5" xfId="149" xr:uid="{F826008F-F3E8-4AC7-BFBD-46568F8C09AB}"/>
    <cellStyle name="40% - Accent1 6" xfId="168" xr:uid="{22BAA28C-6E2A-4881-A29D-596929FF8346}"/>
    <cellStyle name="40% - Accent1 7" xfId="188" xr:uid="{C4056470-8389-4892-9EDA-5DBB89CCDAA7}"/>
    <cellStyle name="40% - Accent1 8" xfId="207" xr:uid="{06CF9E5F-AC27-4D69-A03A-E71B4A0FDE25}"/>
    <cellStyle name="40% - Accent2" xfId="20" builtinId="35" customBuiltin="1"/>
    <cellStyle name="40% - Accent2 2" xfId="21" xr:uid="{00000000-0005-0000-0000-000014000000}"/>
    <cellStyle name="40% - Accent2 3" xfId="22" xr:uid="{00000000-0005-0000-0000-000015000000}"/>
    <cellStyle name="40% - Accent2 4" xfId="110" xr:uid="{D4AA961A-71EE-4BEB-87E0-41BDA8CBE392}"/>
    <cellStyle name="40% - Accent2 5" xfId="132" xr:uid="{EF93C28D-8A15-4580-AC46-783D0F8C20B3}"/>
    <cellStyle name="40% - Accent2 6" xfId="152" xr:uid="{9325C0F7-D54D-4360-82B8-77082DF0DB7F}"/>
    <cellStyle name="40% - Accent2 7" xfId="171" xr:uid="{BDAE1CBA-BF20-49A1-A0B5-346534481289}"/>
    <cellStyle name="40% - Accent2 8" xfId="191" xr:uid="{2A9C195A-3315-4FB8-952D-E4A3E6CB09D0}"/>
    <cellStyle name="40% - Accent2 9" xfId="210" xr:uid="{4D400C05-1877-4E7B-BB58-085BB5D22F45}"/>
    <cellStyle name="40% - Accent3" xfId="23" builtinId="39" customBuiltin="1"/>
    <cellStyle name="40% - Accent3 2" xfId="24" xr:uid="{00000000-0005-0000-0000-000017000000}"/>
    <cellStyle name="40% - Accent3 3" xfId="25" xr:uid="{00000000-0005-0000-0000-000018000000}"/>
    <cellStyle name="40% - Accent3 4" xfId="113" xr:uid="{E887F799-C1AF-45DF-81FB-9F0084FD4F23}"/>
    <cellStyle name="40% - Accent3 5" xfId="135" xr:uid="{9EFE8E2B-2842-459F-A9DD-1ABACD227879}"/>
    <cellStyle name="40% - Accent3 6" xfId="155" xr:uid="{5DC3A83F-96DD-47BB-ACF5-12A1F9F116FD}"/>
    <cellStyle name="40% - Accent3 7" xfId="174" xr:uid="{D293A860-DE51-40BC-BBF4-DAC096DFD446}"/>
    <cellStyle name="40% - Accent3 8" xfId="194" xr:uid="{34C7DA50-6B3E-4C7F-8758-8E30A8CBCF66}"/>
    <cellStyle name="40% - Accent3 9" xfId="213" xr:uid="{3B44EBDC-02ED-49CF-B15D-0FC3631542EC}"/>
    <cellStyle name="40% - Accent4" xfId="26" builtinId="43" customBuiltin="1"/>
    <cellStyle name="40% - Accent4 2" xfId="27" xr:uid="{00000000-0005-0000-0000-00001A000000}"/>
    <cellStyle name="40% - Accent4 3" xfId="117" xr:uid="{551EBB41-6A1A-415C-9ECE-60AD199ABA54}"/>
    <cellStyle name="40% - Accent4 4" xfId="138" xr:uid="{15036824-81A9-43BB-882A-C62D0A4C9A29}"/>
    <cellStyle name="40% - Accent4 5" xfId="158" xr:uid="{D5D570CB-2786-4448-B53D-177FFADD1D0C}"/>
    <cellStyle name="40% - Accent4 6" xfId="177" xr:uid="{09EC2B88-31C5-484B-BECF-DF3B0962BED7}"/>
    <cellStyle name="40% - Accent4 7" xfId="197" xr:uid="{585604E5-7006-4D58-93CC-28011F7DC794}"/>
    <cellStyle name="40% - Accent4 8" xfId="216" xr:uid="{C655B75B-835D-4E2D-B294-5594FEADA884}"/>
    <cellStyle name="40% - Accent5" xfId="28" builtinId="47" customBuiltin="1"/>
    <cellStyle name="40% - Accent5 2" xfId="29" xr:uid="{00000000-0005-0000-0000-00001C000000}"/>
    <cellStyle name="40% - Accent5 3" xfId="120" xr:uid="{3C57CF3D-C53D-469F-ACCE-CF649DEDA5FB}"/>
    <cellStyle name="40% - Accent5 4" xfId="141" xr:uid="{9658703F-DBDC-45ED-822C-4E3720E440E2}"/>
    <cellStyle name="40% - Accent5 5" xfId="161" xr:uid="{1A904107-3205-4963-9021-1C2BAEF5E015}"/>
    <cellStyle name="40% - Accent5 6" xfId="180" xr:uid="{60565D82-A843-4700-85D4-39A4C7373B4C}"/>
    <cellStyle name="40% - Accent5 7" xfId="200" xr:uid="{C42CD934-6D5C-4873-AAC9-71A3E29F42B6}"/>
    <cellStyle name="40% - Accent5 8" xfId="219" xr:uid="{3A7A957D-2456-46F4-BA14-6C0798F08CE0}"/>
    <cellStyle name="40% - Accent6" xfId="30" builtinId="51" customBuiltin="1"/>
    <cellStyle name="40% - Accent6 2" xfId="31" xr:uid="{00000000-0005-0000-0000-00001E000000}"/>
    <cellStyle name="40% - Accent6 3" xfId="32" xr:uid="{00000000-0005-0000-0000-00001F000000}"/>
    <cellStyle name="40% - Accent6 4" xfId="124" xr:uid="{44B7AECB-B054-4CC8-9EF4-F405D8438A25}"/>
    <cellStyle name="40% - Accent6 5" xfId="144" xr:uid="{5CCBD3F1-7103-447F-8318-486B48146587}"/>
    <cellStyle name="40% - Accent6 6" xfId="164" xr:uid="{B5B540BC-6048-4509-BA46-09CE27A61745}"/>
    <cellStyle name="40% - Accent6 7" xfId="183" xr:uid="{839E1F4D-8098-4B39-BDC8-E8B0459A5F3E}"/>
    <cellStyle name="40% - Accent6 8" xfId="203" xr:uid="{A2B500DE-CF26-4455-BF68-143EEBC11563}"/>
    <cellStyle name="40% - Accent6 9" xfId="222" xr:uid="{5372C552-B48A-484D-B597-DB049355903C}"/>
    <cellStyle name="60% - Accent1" xfId="33" builtinId="32" customBuiltin="1"/>
    <cellStyle name="60% - Accent1 2" xfId="34" xr:uid="{00000000-0005-0000-0000-000021000000}"/>
    <cellStyle name="60% - Accent1 3" xfId="35" xr:uid="{00000000-0005-0000-0000-000022000000}"/>
    <cellStyle name="60% - Accent1 4" xfId="107" xr:uid="{0709FF6A-9782-4FD5-9FEB-EEE88CF510AD}"/>
    <cellStyle name="60% - Accent1 5" xfId="130" xr:uid="{21EF157E-65AF-4D7C-AD7A-48E6D74DB89D}"/>
    <cellStyle name="60% - Accent1 6" xfId="150" xr:uid="{65BEF41E-9E04-46FC-9CC3-4FCA803008D9}"/>
    <cellStyle name="60% - Accent1 7" xfId="169" xr:uid="{B52E7DC6-FD56-4D40-9E2E-991BA1EEF686}"/>
    <cellStyle name="60% - Accent1 8" xfId="189" xr:uid="{7FF8E5FB-EB64-4133-A56C-A3109947EC0C}"/>
    <cellStyle name="60% - Accent1 9" xfId="208" xr:uid="{F4C7B8B2-7844-4D0B-9714-053BAF42F341}"/>
    <cellStyle name="60% - Accent2" xfId="36" builtinId="36" customBuiltin="1"/>
    <cellStyle name="60% - Accent2 2" xfId="37" xr:uid="{00000000-0005-0000-0000-000024000000}"/>
    <cellStyle name="60% - Accent2 3" xfId="38" xr:uid="{00000000-0005-0000-0000-000025000000}"/>
    <cellStyle name="60% - Accent2 4" xfId="111" xr:uid="{E99E62DF-2D94-4D97-B77D-EA983DCB958C}"/>
    <cellStyle name="60% - Accent2 5" xfId="133" xr:uid="{EA661876-9046-43A5-80B3-0E497D4B9F31}"/>
    <cellStyle name="60% - Accent2 6" xfId="153" xr:uid="{EAC4DE8E-1F93-4775-A340-7D81C94139C9}"/>
    <cellStyle name="60% - Accent2 7" xfId="172" xr:uid="{EA13931F-25C1-4A51-9C08-03ABE3E5D899}"/>
    <cellStyle name="60% - Accent2 8" xfId="192" xr:uid="{35B8DA7F-3D6D-4063-9F39-1E0D1009D21B}"/>
    <cellStyle name="60% - Accent2 9" xfId="211" xr:uid="{8A3E0772-70FA-4F14-A175-844DBDE48ABF}"/>
    <cellStyle name="60% - Accent3" xfId="39" builtinId="40" customBuiltin="1"/>
    <cellStyle name="60% - Accent3 2" xfId="40" xr:uid="{00000000-0005-0000-0000-000027000000}"/>
    <cellStyle name="60% - Accent3 3" xfId="114" xr:uid="{AA7BEF39-0BD4-4606-8EAC-93E95F394987}"/>
    <cellStyle name="60% - Accent3 4" xfId="136" xr:uid="{6F771BB7-D1AB-4D1F-B877-C5F34FC08426}"/>
    <cellStyle name="60% - Accent3 5" xfId="156" xr:uid="{EF39BFF4-7D88-4FA7-83DE-5CBB2E8FE351}"/>
    <cellStyle name="60% - Accent3 6" xfId="175" xr:uid="{8A74D69D-59B9-48B9-A428-4991C7606373}"/>
    <cellStyle name="60% - Accent3 7" xfId="195" xr:uid="{93937E0C-C130-46DD-9515-B684873D9D90}"/>
    <cellStyle name="60% - Accent3 8" xfId="214" xr:uid="{582E865C-8887-4D44-BD8F-F82E50545E12}"/>
    <cellStyle name="60% - Accent4" xfId="41" builtinId="44" customBuiltin="1"/>
    <cellStyle name="60% - Accent4 2" xfId="42" xr:uid="{00000000-0005-0000-0000-000029000000}"/>
    <cellStyle name="60% - Accent4 3" xfId="118" xr:uid="{D77AADB0-A9E6-4B97-97CA-C64F4303AE47}"/>
    <cellStyle name="60% - Accent4 4" xfId="139" xr:uid="{9318BAFD-A328-4952-B1BB-359BD5BBD3D6}"/>
    <cellStyle name="60% - Accent4 5" xfId="159" xr:uid="{E7B99C31-4FFD-4292-91C4-49CCC55CCC3C}"/>
    <cellStyle name="60% - Accent4 6" xfId="178" xr:uid="{C71294FD-13A9-4A29-8E7E-95996ECFFE36}"/>
    <cellStyle name="60% - Accent4 7" xfId="198" xr:uid="{AE8B9F88-C461-4412-8438-D354C7BACED1}"/>
    <cellStyle name="60% - Accent4 8" xfId="217" xr:uid="{42A6C35D-67B9-428C-AC0D-FFEE4EAB960E}"/>
    <cellStyle name="60% - Accent5" xfId="43" builtinId="48" customBuiltin="1"/>
    <cellStyle name="60% - Accent5 2" xfId="44" xr:uid="{00000000-0005-0000-0000-00002B000000}"/>
    <cellStyle name="60% - Accent5 3" xfId="121" xr:uid="{69795805-1052-466D-B518-14E6B72A3B23}"/>
    <cellStyle name="60% - Accent5 4" xfId="142" xr:uid="{3802172D-E9D2-4940-A673-30ED5EC6CD5C}"/>
    <cellStyle name="60% - Accent5 5" xfId="162" xr:uid="{4A335979-8132-4C75-977C-07747B24982E}"/>
    <cellStyle name="60% - Accent5 6" xfId="181" xr:uid="{77C5F243-1C97-4F73-95A4-47EB9EEEDA14}"/>
    <cellStyle name="60% - Accent5 7" xfId="201" xr:uid="{54EFE172-67D8-4697-BD82-FF9BE3F7A38E}"/>
    <cellStyle name="60% - Accent5 8" xfId="220" xr:uid="{3F3CA6CB-95EB-46CE-A3C2-79F6FF0702EC}"/>
    <cellStyle name="60% - Accent6" xfId="45" builtinId="52" customBuiltin="1"/>
    <cellStyle name="60% - Accent6 2" xfId="46" xr:uid="{00000000-0005-0000-0000-00002D000000}"/>
    <cellStyle name="60% - Accent6 3" xfId="47" xr:uid="{00000000-0005-0000-0000-00002E000000}"/>
    <cellStyle name="60% - Accent6 4" xfId="125" xr:uid="{530D2107-1672-43D3-AEC3-5319F8C0A9D1}"/>
    <cellStyle name="60% - Accent6 5" xfId="145" xr:uid="{2F16315B-20D0-47F2-B5FA-50BC212181A3}"/>
    <cellStyle name="60% - Accent6 6" xfId="165" xr:uid="{F13FA6CF-242D-44B8-B991-4A0D09FE5B66}"/>
    <cellStyle name="60% - Accent6 7" xfId="184" xr:uid="{C1B1A5EC-E44B-4FE6-A743-E4F94BBCE5BE}"/>
    <cellStyle name="60% - Accent6 8" xfId="204" xr:uid="{67AA7ACD-1B64-465C-B232-ABCAC01F7D62}"/>
    <cellStyle name="60% - Accent6 9" xfId="223" xr:uid="{525A5EF2-D308-4722-A7DF-276326EA25DA}"/>
    <cellStyle name="Accent1" xfId="48" builtinId="29" customBuiltin="1"/>
    <cellStyle name="Accent1 2" xfId="49" xr:uid="{00000000-0005-0000-0000-000030000000}"/>
    <cellStyle name="Accent1 3" xfId="104" xr:uid="{95C4850C-EA6D-4F1E-9E40-C45CEC46B5AA}"/>
    <cellStyle name="Accent2" xfId="50" builtinId="33" customBuiltin="1"/>
    <cellStyle name="Accent2 2" xfId="51" xr:uid="{00000000-0005-0000-0000-000032000000}"/>
    <cellStyle name="Accent2 3" xfId="108" xr:uid="{08AB3506-B1EC-4927-B23C-43D3503081B1}"/>
    <cellStyle name="Accent3" xfId="52" builtinId="37" customBuiltin="1"/>
    <cellStyle name="Accent4" xfId="53" builtinId="41" customBuiltin="1"/>
    <cellStyle name="Accent4 2" xfId="54" xr:uid="{00000000-0005-0000-0000-000035000000}"/>
    <cellStyle name="Accent4 3" xfId="115" xr:uid="{F73FCC72-2712-4409-A6A6-331A8F05F5A6}"/>
    <cellStyle name="Accent5" xfId="55" builtinId="45" customBuiltin="1"/>
    <cellStyle name="Accent6" xfId="56" builtinId="49" customBuiltin="1"/>
    <cellStyle name="Accent6 2" xfId="57" xr:uid="{00000000-0005-0000-0000-000038000000}"/>
    <cellStyle name="Accent6 3" xfId="122" xr:uid="{84F3DC31-443F-4600-A07F-6654DA5555D4}"/>
    <cellStyle name="Bad" xfId="58" builtinId="27" customBuiltin="1"/>
    <cellStyle name="Bad 2" xfId="59" xr:uid="{00000000-0005-0000-0000-00003A000000}"/>
    <cellStyle name="Bad 3" xfId="99" xr:uid="{D400C4A3-0E41-499D-A94A-ABC804A05667}"/>
    <cellStyle name="Calculation" xfId="60" builtinId="22" customBuiltin="1"/>
    <cellStyle name="Calculation 2" xfId="61" xr:uid="{00000000-0005-0000-0000-00003C000000}"/>
    <cellStyle name="Calculation 3" xfId="100" xr:uid="{CB82FB1C-1E00-4B5F-B23D-B7E78E8BB18C}"/>
    <cellStyle name="Check Cell" xfId="62" builtinId="23" customBuiltin="1"/>
    <cellStyle name="Explanatory Text" xfId="63" builtinId="53" customBuiltin="1"/>
    <cellStyle name="Good" xfId="64" builtinId="26" customBuiltin="1"/>
    <cellStyle name="Good 2" xfId="65" xr:uid="{00000000-0005-0000-0000-000040000000}"/>
    <cellStyle name="Good 3" xfId="98" xr:uid="{4A4DC506-5541-4F71-B8F8-0730D2C2C76F}"/>
    <cellStyle name="Heading 1" xfId="66" builtinId="16" customBuiltin="1"/>
    <cellStyle name="Heading 1 2" xfId="67" xr:uid="{00000000-0005-0000-0000-000042000000}"/>
    <cellStyle name="Heading 1 3" xfId="94" xr:uid="{D5109421-F40B-4F6B-9A74-756C8FD01F32}"/>
    <cellStyle name="Heading 2" xfId="68" builtinId="17" customBuiltin="1"/>
    <cellStyle name="Heading 2 2" xfId="69" xr:uid="{00000000-0005-0000-0000-000044000000}"/>
    <cellStyle name="Heading 2 3" xfId="95" xr:uid="{6CEE0ABE-D331-4E5D-B98E-C574FA63FB8D}"/>
    <cellStyle name="Heading 3" xfId="70" builtinId="18" customBuiltin="1"/>
    <cellStyle name="Heading 3 2" xfId="71" xr:uid="{00000000-0005-0000-0000-000046000000}"/>
    <cellStyle name="Heading 3 3" xfId="96" xr:uid="{258CFACA-67F2-49DF-A62D-FF7E5AFD204F}"/>
    <cellStyle name="Heading 4" xfId="72" builtinId="19" customBuiltin="1"/>
    <cellStyle name="Heading 4 2" xfId="73" xr:uid="{00000000-0005-0000-0000-000048000000}"/>
    <cellStyle name="Heading 4 3" xfId="97" xr:uid="{21A6F57B-5D10-420B-B120-CF3191D3A661}"/>
    <cellStyle name="Input" xfId="74" builtinId="20" customBuiltin="1"/>
    <cellStyle name="Input 2" xfId="75" xr:uid="{00000000-0005-0000-0000-00004A000000}"/>
    <cellStyle name="Linked Cell" xfId="76" builtinId="24" customBuiltin="1"/>
    <cellStyle name="Linked Cell 2" xfId="77" xr:uid="{00000000-0005-0000-0000-00004C000000}"/>
    <cellStyle name="Linked Cell 3" xfId="101" xr:uid="{DF67F85C-9C51-4AAE-89F5-BC297AD1855C}"/>
    <cellStyle name="Neutral" xfId="78" builtinId="28" customBuiltin="1"/>
    <cellStyle name="Normal" xfId="0" builtinId="0" customBuiltin="1"/>
    <cellStyle name="Normal 2" xfId="79" xr:uid="{00000000-0005-0000-0000-00004F000000}"/>
    <cellStyle name="Normal 2 2" xfId="80" xr:uid="{00000000-0005-0000-0000-000050000000}"/>
    <cellStyle name="Normal 3" xfId="81" xr:uid="{00000000-0005-0000-0000-000051000000}"/>
    <cellStyle name="Normal 4" xfId="92" xr:uid="{DFC09DDC-0B43-472B-A70E-4D0CCAE101AF}"/>
    <cellStyle name="Normal 5" xfId="126" xr:uid="{2EF3499F-9245-46C4-A003-1D9443960FBB}"/>
    <cellStyle name="Normal 6" xfId="146" xr:uid="{302406A0-9BEF-4FCB-95AE-11B8C7CF1A1B}"/>
    <cellStyle name="Normal 7" xfId="185" xr:uid="{CA9A39FA-3A18-48AA-8134-A7F2034AB2B0}"/>
    <cellStyle name="Normal 8" xfId="224" xr:uid="{D591F78A-B8CB-472D-9CCB-980F471FB24D}"/>
    <cellStyle name="Note" xfId="82" builtinId="10" customBuiltin="1"/>
    <cellStyle name="Note 2" xfId="83" xr:uid="{00000000-0005-0000-0000-000053000000}"/>
    <cellStyle name="Note 3" xfId="84" xr:uid="{00000000-0005-0000-0000-000054000000}"/>
    <cellStyle name="Note 4" xfId="102" xr:uid="{F60E995F-0886-434F-BC73-8CC4F608159A}"/>
    <cellStyle name="Note 5" xfId="127" xr:uid="{5F20CE1C-41BE-4495-A0AA-D7D1456C0303}"/>
    <cellStyle name="Note 6" xfId="147" xr:uid="{45F99B3D-56D4-4EDC-AD16-099A58E40C61}"/>
    <cellStyle name="Note 7" xfId="166" xr:uid="{02A547B1-9BDC-4A89-A795-9FF26C9C36CD}"/>
    <cellStyle name="Note 8" xfId="186" xr:uid="{A182474E-50C3-4B7E-A734-9FEDD592EF53}"/>
    <cellStyle name="Note 9" xfId="205" xr:uid="{C3F10B48-1B3D-4FC6-8680-BAF41C334F5D}"/>
    <cellStyle name="Output" xfId="85" builtinId="21" customBuiltin="1"/>
    <cellStyle name="Output 2" xfId="86" xr:uid="{00000000-0005-0000-0000-000056000000}"/>
    <cellStyle name="Title" xfId="87" builtinId="15" customBuiltin="1"/>
    <cellStyle name="Title 2" xfId="88" xr:uid="{00000000-0005-0000-0000-000058000000}"/>
    <cellStyle name="Title 3" xfId="93" xr:uid="{AA76E6E1-A01B-467E-BF97-B7310AC37244}"/>
    <cellStyle name="Total" xfId="89" builtinId="25" customBuiltin="1"/>
    <cellStyle name="Total 2" xfId="90" xr:uid="{00000000-0005-0000-0000-00005A000000}"/>
    <cellStyle name="Total 3" xfId="103" xr:uid="{B9474F84-03A9-4FD6-8C27-477AA7D24FFF}"/>
    <cellStyle name="Warning Text" xfId="9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53B71-D360-4398-9517-77C6C7FAEC30}">
  <dimension ref="A1:G48"/>
  <sheetViews>
    <sheetView tabSelected="1" workbookViewId="0">
      <selection activeCell="B46" sqref="B46"/>
    </sheetView>
  </sheetViews>
  <sheetFormatPr baseColWidth="10" defaultColWidth="8.83203125" defaultRowHeight="13" x14ac:dyDescent="0.15"/>
  <cols>
    <col min="1" max="1" width="7.6640625" style="1" customWidth="1"/>
    <col min="2" max="2" width="32.83203125" style="2" customWidth="1"/>
    <col min="3" max="6" width="11" style="14" customWidth="1"/>
    <col min="7" max="7" width="11.5" style="57" customWidth="1"/>
  </cols>
  <sheetData>
    <row r="1" spans="1:7" ht="16" x14ac:dyDescent="0.2">
      <c r="B1" s="15" t="s">
        <v>20</v>
      </c>
      <c r="C1" s="15"/>
      <c r="D1" s="15"/>
      <c r="E1" s="15"/>
      <c r="F1" s="15"/>
      <c r="G1" s="52"/>
    </row>
    <row r="2" spans="1:7" x14ac:dyDescent="0.15">
      <c r="B2" s="49" t="s">
        <v>64</v>
      </c>
      <c r="C2" s="16"/>
      <c r="D2" s="16"/>
      <c r="E2" s="16"/>
      <c r="F2" s="16"/>
      <c r="G2" s="51"/>
    </row>
    <row r="4" spans="1:7" x14ac:dyDescent="0.15">
      <c r="B4" s="17"/>
      <c r="C4" s="18" t="s">
        <v>31</v>
      </c>
      <c r="D4" s="18" t="s">
        <v>1</v>
      </c>
      <c r="E4" s="18" t="s">
        <v>2</v>
      </c>
      <c r="F4" s="18" t="s">
        <v>3</v>
      </c>
      <c r="G4" s="18" t="s">
        <v>6</v>
      </c>
    </row>
    <row r="5" spans="1:7" x14ac:dyDescent="0.15">
      <c r="B5" s="17" t="s">
        <v>21</v>
      </c>
      <c r="C5" s="19"/>
      <c r="D5" s="60">
        <v>75262.399999999994</v>
      </c>
      <c r="E5" s="60">
        <v>25842.3</v>
      </c>
      <c r="F5" s="60">
        <v>27284.23</v>
      </c>
      <c r="G5" s="61">
        <v>128388.93</v>
      </c>
    </row>
    <row r="6" spans="1:7" x14ac:dyDescent="0.15">
      <c r="C6" s="20"/>
      <c r="D6" s="21"/>
      <c r="E6" s="21"/>
      <c r="F6" s="21"/>
      <c r="G6" s="20"/>
    </row>
    <row r="7" spans="1:7" x14ac:dyDescent="0.15">
      <c r="A7" s="107" t="s">
        <v>7</v>
      </c>
      <c r="B7" s="22" t="s">
        <v>27</v>
      </c>
      <c r="C7" s="23"/>
      <c r="D7" s="23">
        <v>44.690100000000001</v>
      </c>
      <c r="E7" s="23">
        <v>18.743649999999999</v>
      </c>
      <c r="F7" s="23">
        <v>18.416249999999991</v>
      </c>
      <c r="G7" s="19">
        <v>81.849999999999994</v>
      </c>
    </row>
    <row r="8" spans="1:7" x14ac:dyDescent="0.15">
      <c r="A8" s="108"/>
      <c r="B8" s="22" t="s">
        <v>23</v>
      </c>
      <c r="C8" s="23"/>
      <c r="D8" s="23">
        <v>82.074719999999999</v>
      </c>
      <c r="E8" s="23">
        <v>34.423279999999998</v>
      </c>
      <c r="F8" s="23">
        <v>33.821999999999989</v>
      </c>
      <c r="G8" s="19">
        <v>150.32</v>
      </c>
    </row>
    <row r="9" spans="1:7" x14ac:dyDescent="0.15">
      <c r="A9" s="108"/>
      <c r="B9" s="22" t="s">
        <v>29</v>
      </c>
      <c r="C9" s="23"/>
      <c r="D9" s="23">
        <v>32</v>
      </c>
      <c r="E9" s="23"/>
      <c r="F9" s="23"/>
      <c r="G9" s="19">
        <v>32</v>
      </c>
    </row>
    <row r="10" spans="1:7" x14ac:dyDescent="0.15">
      <c r="A10" s="108"/>
      <c r="B10" s="22" t="s">
        <v>37</v>
      </c>
      <c r="C10" s="23"/>
      <c r="D10" s="23">
        <v>12134.9</v>
      </c>
      <c r="E10" s="23"/>
      <c r="F10" s="23"/>
      <c r="G10" s="19">
        <v>12134.9</v>
      </c>
    </row>
    <row r="11" spans="1:7" x14ac:dyDescent="0.15">
      <c r="A11" s="108"/>
      <c r="B11" s="17" t="s">
        <v>32</v>
      </c>
      <c r="C11" s="23"/>
      <c r="D11" s="23">
        <v>5418.4221000000007</v>
      </c>
      <c r="E11" s="23">
        <v>2272.5616500000001</v>
      </c>
      <c r="F11" s="23">
        <v>2232.86625</v>
      </c>
      <c r="G11" s="19">
        <v>9923.85</v>
      </c>
    </row>
    <row r="12" spans="1:7" x14ac:dyDescent="0.15">
      <c r="A12" s="108"/>
      <c r="B12" s="17" t="s">
        <v>39</v>
      </c>
      <c r="C12" s="23"/>
      <c r="D12" s="23">
        <v>15053.19816</v>
      </c>
      <c r="E12" s="23">
        <v>6313.5208400000001</v>
      </c>
      <c r="F12" s="23">
        <v>6203.2409999999982</v>
      </c>
      <c r="G12" s="19">
        <v>27569.96</v>
      </c>
    </row>
    <row r="13" spans="1:7" x14ac:dyDescent="0.15">
      <c r="A13" s="108"/>
      <c r="B13" s="17" t="s">
        <v>38</v>
      </c>
      <c r="C13" s="23"/>
      <c r="D13" s="23">
        <v>196.56</v>
      </c>
      <c r="E13" s="23">
        <v>82.44</v>
      </c>
      <c r="F13" s="23">
        <v>81</v>
      </c>
      <c r="G13" s="19">
        <v>360</v>
      </c>
    </row>
    <row r="14" spans="1:7" x14ac:dyDescent="0.15">
      <c r="A14" s="109"/>
      <c r="B14" s="17"/>
      <c r="C14" s="23"/>
      <c r="D14" s="24"/>
      <c r="E14" s="24"/>
      <c r="F14" s="24"/>
      <c r="G14" s="19"/>
    </row>
    <row r="15" spans="1:7" x14ac:dyDescent="0.15">
      <c r="A15" s="25"/>
      <c r="B15" s="26" t="s">
        <v>8</v>
      </c>
      <c r="C15" s="27">
        <v>0</v>
      </c>
      <c r="D15" s="27">
        <v>32961.845079999999</v>
      </c>
      <c r="E15" s="27">
        <v>8721.6894200000006</v>
      </c>
      <c r="F15" s="27">
        <v>8569.3454999999976</v>
      </c>
      <c r="G15" s="53">
        <v>50252.88</v>
      </c>
    </row>
    <row r="16" spans="1:7" x14ac:dyDescent="0.15">
      <c r="A16" s="28"/>
      <c r="B16" s="7"/>
      <c r="C16" s="29"/>
      <c r="D16" s="30"/>
      <c r="E16" s="31"/>
      <c r="F16" s="31"/>
      <c r="G16" s="50"/>
    </row>
    <row r="17" spans="1:7" x14ac:dyDescent="0.15">
      <c r="A17" s="107" t="s">
        <v>9</v>
      </c>
      <c r="B17" s="6" t="s">
        <v>12</v>
      </c>
      <c r="C17" s="23"/>
      <c r="D17" s="23">
        <v>75.102300000000014</v>
      </c>
      <c r="E17" s="23">
        <v>31.498950000000004</v>
      </c>
      <c r="F17" s="23">
        <v>30.94874999999999</v>
      </c>
      <c r="G17" s="19">
        <v>137.55000000000001</v>
      </c>
    </row>
    <row r="18" spans="1:7" x14ac:dyDescent="0.15">
      <c r="A18" s="108"/>
      <c r="B18" s="6" t="s">
        <v>30</v>
      </c>
      <c r="C18" s="23"/>
      <c r="D18" s="23">
        <v>1061.3</v>
      </c>
      <c r="E18" s="23"/>
      <c r="F18" s="23"/>
      <c r="G18" s="19">
        <v>1061.3</v>
      </c>
    </row>
    <row r="19" spans="1:7" x14ac:dyDescent="0.15">
      <c r="A19" s="108"/>
      <c r="B19" s="6" t="s">
        <v>29</v>
      </c>
      <c r="C19" s="23"/>
      <c r="D19" s="32">
        <v>131.44</v>
      </c>
      <c r="E19" s="23"/>
      <c r="F19" s="23"/>
      <c r="G19" s="19">
        <v>131.44</v>
      </c>
    </row>
    <row r="20" spans="1:7" x14ac:dyDescent="0.15">
      <c r="A20" s="108"/>
      <c r="B20" s="6" t="s">
        <v>37</v>
      </c>
      <c r="C20" s="23"/>
      <c r="D20" s="33">
        <v>7209.19</v>
      </c>
      <c r="E20" s="24"/>
      <c r="F20" s="24"/>
      <c r="G20" s="19">
        <v>7209.19</v>
      </c>
    </row>
    <row r="21" spans="1:7" x14ac:dyDescent="0.15">
      <c r="A21" s="108"/>
      <c r="B21" s="34" t="s">
        <v>39</v>
      </c>
      <c r="C21" s="23"/>
      <c r="D21" s="23">
        <v>483.73416000000003</v>
      </c>
      <c r="E21" s="23">
        <v>202.88484000000003</v>
      </c>
      <c r="F21" s="23">
        <v>199.34099999999995</v>
      </c>
      <c r="G21" s="19">
        <v>885.96</v>
      </c>
    </row>
    <row r="22" spans="1:7" x14ac:dyDescent="0.15">
      <c r="A22" s="108"/>
      <c r="B22" s="34" t="s">
        <v>38</v>
      </c>
      <c r="C22" s="23"/>
      <c r="D22" s="23">
        <v>429.90948000000003</v>
      </c>
      <c r="E22" s="23">
        <v>180.31002000000001</v>
      </c>
      <c r="F22" s="23">
        <v>177.16049999999996</v>
      </c>
      <c r="G22" s="19">
        <v>787.38</v>
      </c>
    </row>
    <row r="23" spans="1:7" x14ac:dyDescent="0.15">
      <c r="A23" s="109"/>
      <c r="B23" s="6"/>
      <c r="C23" s="23"/>
      <c r="D23" s="32"/>
      <c r="E23" s="23"/>
      <c r="F23" s="23"/>
      <c r="G23" s="19"/>
    </row>
    <row r="24" spans="1:7" x14ac:dyDescent="0.15">
      <c r="A24" s="8"/>
      <c r="B24" s="9" t="s">
        <v>10</v>
      </c>
      <c r="C24" s="27">
        <v>0</v>
      </c>
      <c r="D24" s="35">
        <v>9390.6759399999992</v>
      </c>
      <c r="E24" s="36">
        <v>414.69381000000004</v>
      </c>
      <c r="F24" s="36">
        <v>407.45024999999987</v>
      </c>
      <c r="G24" s="59">
        <v>10212.819999999998</v>
      </c>
    </row>
    <row r="25" spans="1:7" x14ac:dyDescent="0.15">
      <c r="A25" s="8"/>
      <c r="B25" s="10" t="s">
        <v>11</v>
      </c>
      <c r="C25" s="27">
        <v>0</v>
      </c>
      <c r="D25" s="37">
        <v>23571.169139999998</v>
      </c>
      <c r="E25" s="38">
        <v>8306.9956099999999</v>
      </c>
      <c r="F25" s="38">
        <v>8161.8952499999978</v>
      </c>
      <c r="G25" s="59">
        <v>40040.06</v>
      </c>
    </row>
    <row r="26" spans="1:7" x14ac:dyDescent="0.15">
      <c r="A26" s="8"/>
      <c r="B26" s="11"/>
      <c r="C26" s="39"/>
      <c r="D26" s="40"/>
      <c r="E26" s="40"/>
      <c r="F26" s="40"/>
      <c r="G26" s="58"/>
    </row>
    <row r="27" spans="1:7" x14ac:dyDescent="0.15">
      <c r="A27" s="107" t="s">
        <v>22</v>
      </c>
      <c r="B27" s="22" t="s">
        <v>28</v>
      </c>
      <c r="C27" s="23"/>
      <c r="D27" s="23">
        <v>6420</v>
      </c>
      <c r="E27" s="23">
        <v>600</v>
      </c>
      <c r="F27" s="23"/>
      <c r="G27" s="19">
        <v>7020</v>
      </c>
    </row>
    <row r="28" spans="1:7" x14ac:dyDescent="0.15">
      <c r="A28" s="108"/>
      <c r="B28" s="22" t="s">
        <v>13</v>
      </c>
      <c r="C28" s="23"/>
      <c r="D28" s="23">
        <v>73.13333333333334</v>
      </c>
      <c r="E28" s="23">
        <v>73.13333333333334</v>
      </c>
      <c r="F28" s="23">
        <v>923.13333333333333</v>
      </c>
      <c r="G28" s="19">
        <v>1069.4000000000001</v>
      </c>
    </row>
    <row r="29" spans="1:7" x14ac:dyDescent="0.15">
      <c r="A29" s="108"/>
      <c r="B29" s="22" t="s">
        <v>33</v>
      </c>
      <c r="C29" s="23"/>
      <c r="D29" s="23">
        <v>5000</v>
      </c>
      <c r="E29" s="23"/>
      <c r="F29" s="23"/>
      <c r="G29" s="19">
        <v>5000</v>
      </c>
    </row>
    <row r="30" spans="1:7" x14ac:dyDescent="0.15">
      <c r="A30" s="108"/>
      <c r="B30" s="22" t="s">
        <v>34</v>
      </c>
      <c r="C30" s="23"/>
      <c r="D30" s="23">
        <v>64</v>
      </c>
      <c r="E30" s="23"/>
      <c r="F30" s="23"/>
      <c r="G30" s="19">
        <v>64</v>
      </c>
    </row>
    <row r="31" spans="1:7" x14ac:dyDescent="0.15">
      <c r="A31" s="108"/>
      <c r="B31" s="22" t="s">
        <v>35</v>
      </c>
      <c r="C31" s="23"/>
      <c r="D31" s="63">
        <v>3266</v>
      </c>
      <c r="E31" s="23"/>
      <c r="F31" s="23"/>
      <c r="G31" s="19">
        <v>3266</v>
      </c>
    </row>
    <row r="32" spans="1:7" x14ac:dyDescent="0.15">
      <c r="A32" s="108"/>
      <c r="B32" s="22" t="s">
        <v>36</v>
      </c>
      <c r="C32" s="23"/>
      <c r="D32" s="62"/>
      <c r="E32" s="23">
        <v>589.89</v>
      </c>
      <c r="F32" s="23"/>
      <c r="G32" s="19">
        <v>589.89</v>
      </c>
    </row>
    <row r="33" spans="1:7" x14ac:dyDescent="0.15">
      <c r="A33" s="108"/>
      <c r="B33" s="22" t="s">
        <v>62</v>
      </c>
      <c r="C33" s="23"/>
      <c r="D33" s="23">
        <v>1500</v>
      </c>
      <c r="E33" s="23"/>
      <c r="F33" s="23"/>
      <c r="G33" s="19">
        <v>1500</v>
      </c>
    </row>
    <row r="34" spans="1:7" x14ac:dyDescent="0.15">
      <c r="A34" s="108"/>
      <c r="B34" s="22" t="s">
        <v>40</v>
      </c>
      <c r="C34" s="24"/>
      <c r="D34" s="24">
        <v>3600</v>
      </c>
      <c r="E34" s="23">
        <v>400</v>
      </c>
      <c r="F34" s="24"/>
      <c r="G34" s="19">
        <v>4000</v>
      </c>
    </row>
    <row r="35" spans="1:7" x14ac:dyDescent="0.15">
      <c r="A35" s="109"/>
      <c r="B35" s="22"/>
      <c r="C35" s="23"/>
      <c r="D35" s="23"/>
      <c r="E35" s="23"/>
      <c r="F35" s="23"/>
      <c r="G35" s="54"/>
    </row>
    <row r="36" spans="1:7" x14ac:dyDescent="0.15">
      <c r="B36" s="26" t="s">
        <v>14</v>
      </c>
      <c r="C36" s="27">
        <v>0</v>
      </c>
      <c r="D36" s="27">
        <v>19923.133333333331</v>
      </c>
      <c r="E36" s="27">
        <v>1663.0233333333333</v>
      </c>
      <c r="F36" s="27">
        <v>923.13333333333333</v>
      </c>
      <c r="G36" s="53">
        <v>21009.29</v>
      </c>
    </row>
    <row r="37" spans="1:7" x14ac:dyDescent="0.15">
      <c r="B37" s="41" t="s">
        <v>15</v>
      </c>
      <c r="C37" s="27">
        <v>0</v>
      </c>
      <c r="D37" s="27">
        <v>3648.0358066666668</v>
      </c>
      <c r="E37" s="27">
        <v>6643.9722766666664</v>
      </c>
      <c r="F37" s="27">
        <v>7238.7619166666645</v>
      </c>
      <c r="G37" s="53">
        <v>19030.769999999997</v>
      </c>
    </row>
    <row r="38" spans="1:7" x14ac:dyDescent="0.15">
      <c r="B38" s="12"/>
      <c r="C38" s="42"/>
      <c r="D38" s="42"/>
      <c r="E38" s="42"/>
      <c r="F38" s="42"/>
      <c r="G38" s="55"/>
    </row>
    <row r="39" spans="1:7" x14ac:dyDescent="0.15">
      <c r="B39" s="12"/>
      <c r="C39" s="42"/>
      <c r="D39" s="42"/>
      <c r="E39" s="42"/>
      <c r="F39" s="42"/>
      <c r="G39" s="55"/>
    </row>
    <row r="40" spans="1:7" ht="19.5" customHeight="1" x14ac:dyDescent="0.15">
      <c r="A40" s="110" t="s">
        <v>16</v>
      </c>
      <c r="B40" s="41" t="s">
        <v>17</v>
      </c>
      <c r="C40" s="43">
        <v>0</v>
      </c>
      <c r="D40" s="43">
        <v>32961.845079999999</v>
      </c>
      <c r="E40" s="43">
        <v>8721.6894200000006</v>
      </c>
      <c r="F40" s="43">
        <v>8569.3454999999976</v>
      </c>
      <c r="G40" s="43">
        <v>50252.88</v>
      </c>
    </row>
    <row r="41" spans="1:7" ht="19.5" customHeight="1" x14ac:dyDescent="0.15">
      <c r="A41" s="111"/>
      <c r="B41" s="41" t="s">
        <v>18</v>
      </c>
      <c r="C41" s="43">
        <v>0</v>
      </c>
      <c r="D41" s="43">
        <v>29313.809273333332</v>
      </c>
      <c r="E41" s="43">
        <v>2077.7171433333333</v>
      </c>
      <c r="F41" s="43">
        <v>1330.5835833333331</v>
      </c>
      <c r="G41" s="43">
        <v>32722.11</v>
      </c>
    </row>
    <row r="42" spans="1:7" ht="19.5" customHeight="1" x14ac:dyDescent="0.15">
      <c r="A42" s="112"/>
      <c r="B42" s="44" t="s">
        <v>19</v>
      </c>
      <c r="C42" s="27">
        <v>0</v>
      </c>
      <c r="D42" s="27">
        <v>78910.435806666661</v>
      </c>
      <c r="E42" s="27">
        <v>32486.272276666663</v>
      </c>
      <c r="F42" s="27">
        <v>34522.991916666666</v>
      </c>
      <c r="G42" s="53">
        <v>145919.70000000001</v>
      </c>
    </row>
    <row r="43" spans="1:7" x14ac:dyDescent="0.15">
      <c r="B43" s="1"/>
      <c r="C43" s="39"/>
      <c r="D43" s="42"/>
      <c r="E43" s="45"/>
      <c r="F43" s="46"/>
      <c r="G43" s="55"/>
    </row>
    <row r="44" spans="1:7" x14ac:dyDescent="0.15">
      <c r="B44" s="13"/>
      <c r="C44" s="42"/>
      <c r="D44" s="42"/>
      <c r="G44" s="55" t="s">
        <v>63</v>
      </c>
    </row>
    <row r="45" spans="1:7" x14ac:dyDescent="0.15">
      <c r="B45" s="13"/>
      <c r="C45" s="42"/>
      <c r="E45" s="47"/>
      <c r="F45" s="46" t="s">
        <v>26</v>
      </c>
      <c r="G45" s="56">
        <v>5.13</v>
      </c>
    </row>
    <row r="46" spans="1:7" x14ac:dyDescent="0.15">
      <c r="B46" s="4"/>
      <c r="E46" s="47"/>
      <c r="F46" s="47" t="s">
        <v>25</v>
      </c>
      <c r="G46" s="56">
        <v>32232.95</v>
      </c>
    </row>
    <row r="47" spans="1:7" x14ac:dyDescent="0.15">
      <c r="B47" s="4"/>
      <c r="E47" s="48"/>
      <c r="F47" s="47" t="s">
        <v>24</v>
      </c>
      <c r="G47" s="56">
        <v>113681.62</v>
      </c>
    </row>
    <row r="48" spans="1:7" x14ac:dyDescent="0.15">
      <c r="F48" s="48"/>
    </row>
  </sheetData>
  <mergeCells count="4">
    <mergeCell ref="A7:A14"/>
    <mergeCell ref="A17:A23"/>
    <mergeCell ref="A27:A35"/>
    <mergeCell ref="A40:A4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44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1" sqref="B1:H1048576"/>
    </sheetView>
  </sheetViews>
  <sheetFormatPr baseColWidth="10" defaultColWidth="11.1640625" defaultRowHeight="13" x14ac:dyDescent="0.15"/>
  <cols>
    <col min="1" max="1" width="7.6640625" style="1" customWidth="1"/>
    <col min="2" max="3" width="9.1640625" style="64"/>
    <col min="4" max="4" width="27.6640625" style="64" customWidth="1"/>
    <col min="5" max="8" width="9.1640625" style="64"/>
    <col min="9" max="9" width="18.1640625" style="3" customWidth="1"/>
    <col min="10" max="10" width="14.5" style="1" customWidth="1"/>
    <col min="11" max="236" width="11.1640625" style="1"/>
    <col min="237" max="237" width="23.5" style="1" customWidth="1"/>
    <col min="238" max="238" width="9" style="1" customWidth="1"/>
    <col min="239" max="239" width="10.83203125" style="1" customWidth="1"/>
    <col min="240" max="240" width="8.6640625" style="1" customWidth="1"/>
    <col min="241" max="241" width="11.5" style="1" customWidth="1"/>
    <col min="242" max="242" width="8.83203125" style="1" customWidth="1"/>
    <col min="243" max="243" width="11.1640625" style="1"/>
    <col min="244" max="244" width="8.33203125" style="1" customWidth="1"/>
    <col min="245" max="246" width="11.1640625" style="1"/>
    <col min="247" max="247" width="11.5" style="1" customWidth="1"/>
    <col min="248" max="248" width="13.83203125" style="1" customWidth="1"/>
    <col min="249" max="250" width="11.1640625" style="1"/>
    <col min="251" max="251" width="14.5" style="1" customWidth="1"/>
    <col min="252" max="16384" width="11.1640625" style="1"/>
  </cols>
  <sheetData>
    <row r="1" spans="1:256" ht="15" customHeight="1" x14ac:dyDescent="0.15">
      <c r="J1" s="5"/>
    </row>
    <row r="2" spans="1:256" ht="15" customHeight="1" x14ac:dyDescent="0.2">
      <c r="C2" s="113" t="s">
        <v>41</v>
      </c>
      <c r="D2" s="113"/>
      <c r="E2" s="113"/>
      <c r="F2" s="113"/>
      <c r="G2" s="113"/>
      <c r="H2" s="113"/>
    </row>
    <row r="3" spans="1:256" s="2" customFormat="1" ht="18" x14ac:dyDescent="0.2">
      <c r="A3" s="1"/>
      <c r="B3" s="65"/>
      <c r="C3" s="113" t="s">
        <v>42</v>
      </c>
      <c r="D3" s="113"/>
      <c r="E3" s="113"/>
      <c r="F3" s="113"/>
      <c r="G3" s="113"/>
      <c r="H3" s="113"/>
      <c r="I3" s="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ht="18" x14ac:dyDescent="0.2">
      <c r="B4" s="65"/>
      <c r="C4" s="67"/>
      <c r="D4" s="68"/>
      <c r="E4" s="66"/>
      <c r="F4" s="66"/>
      <c r="G4" s="66"/>
      <c r="H4" s="66"/>
    </row>
    <row r="5" spans="1:256" ht="18" x14ac:dyDescent="0.2">
      <c r="B5" s="65"/>
      <c r="C5" s="67"/>
      <c r="D5" s="69"/>
      <c r="E5" s="66"/>
      <c r="F5" s="66"/>
      <c r="G5" s="66"/>
      <c r="H5" s="66"/>
    </row>
    <row r="6" spans="1:256" ht="18" x14ac:dyDescent="0.2">
      <c r="B6" s="65"/>
      <c r="C6" s="67"/>
      <c r="D6" s="69"/>
      <c r="E6" s="66"/>
      <c r="F6" s="66"/>
      <c r="G6" s="66"/>
      <c r="H6" s="66"/>
    </row>
    <row r="7" spans="1:256" ht="18" x14ac:dyDescent="0.2">
      <c r="B7" s="65"/>
      <c r="C7" s="67"/>
      <c r="D7" s="69"/>
      <c r="E7" s="70" t="s">
        <v>1</v>
      </c>
      <c r="F7" s="70" t="s">
        <v>2</v>
      </c>
      <c r="G7" s="70" t="s">
        <v>3</v>
      </c>
      <c r="H7" s="70" t="s">
        <v>6</v>
      </c>
    </row>
    <row r="8" spans="1:256" ht="18" x14ac:dyDescent="0.2">
      <c r="B8" s="65"/>
      <c r="C8" s="71" t="s">
        <v>43</v>
      </c>
      <c r="D8" s="72"/>
      <c r="E8" s="60">
        <v>75262.399999999994</v>
      </c>
      <c r="F8" s="60">
        <v>25842.3</v>
      </c>
      <c r="G8" s="60">
        <v>27284.23</v>
      </c>
      <c r="H8" s="60">
        <f>SUM(E8:G8)</f>
        <v>128388.93</v>
      </c>
    </row>
    <row r="9" spans="1:256" ht="18" x14ac:dyDescent="0.2">
      <c r="B9" s="65"/>
      <c r="C9" s="71" t="s">
        <v>44</v>
      </c>
      <c r="D9" s="72"/>
      <c r="E9" s="73">
        <v>191</v>
      </c>
      <c r="F9" s="73">
        <v>80</v>
      </c>
      <c r="G9" s="73">
        <v>79</v>
      </c>
      <c r="H9" s="74"/>
    </row>
    <row r="10" spans="1:256" ht="18" x14ac:dyDescent="0.2">
      <c r="B10" s="65"/>
      <c r="C10" s="67"/>
      <c r="D10" s="75"/>
      <c r="E10" s="76">
        <f>E9/(E9+F9+G9)</f>
        <v>0.54571428571428571</v>
      </c>
      <c r="F10" s="76">
        <f>F9/(E9+F9+G9)</f>
        <v>0.22857142857142856</v>
      </c>
      <c r="G10" s="76">
        <f>G9/(E9+F9+G9)</f>
        <v>0.2257142857142857</v>
      </c>
      <c r="H10" s="77"/>
    </row>
    <row r="11" spans="1:256" x14ac:dyDescent="0.15">
      <c r="B11" s="65"/>
      <c r="C11" s="67"/>
      <c r="D11" s="66"/>
      <c r="E11" s="66"/>
      <c r="F11" s="66"/>
      <c r="G11" s="66"/>
      <c r="H11" s="66"/>
    </row>
    <row r="12" spans="1:256" x14ac:dyDescent="0.15">
      <c r="B12" s="65"/>
      <c r="C12" s="78"/>
      <c r="D12" s="79" t="s">
        <v>0</v>
      </c>
      <c r="E12" s="80" t="s">
        <v>1</v>
      </c>
      <c r="F12" s="80" t="s">
        <v>2</v>
      </c>
      <c r="G12" s="80" t="s">
        <v>3</v>
      </c>
      <c r="H12" s="79" t="s">
        <v>4</v>
      </c>
    </row>
    <row r="13" spans="1:256" x14ac:dyDescent="0.15">
      <c r="B13" s="65"/>
      <c r="C13" s="67"/>
      <c r="D13" s="79" t="s">
        <v>5</v>
      </c>
      <c r="E13" s="80" t="s">
        <v>5</v>
      </c>
      <c r="F13" s="80" t="s">
        <v>5</v>
      </c>
      <c r="G13" s="80" t="s">
        <v>5</v>
      </c>
      <c r="H13" s="79" t="s">
        <v>6</v>
      </c>
    </row>
    <row r="14" spans="1:256" x14ac:dyDescent="0.15">
      <c r="B14" s="114" t="s">
        <v>7</v>
      </c>
      <c r="C14" s="81" t="s">
        <v>45</v>
      </c>
      <c r="D14" s="60"/>
      <c r="E14" s="82">
        <v>12200</v>
      </c>
      <c r="F14" s="60"/>
      <c r="G14" s="60"/>
      <c r="H14" s="60">
        <f>SUM(D14+E14+F14+G14)</f>
        <v>12200</v>
      </c>
    </row>
    <row r="15" spans="1:256" x14ac:dyDescent="0.15">
      <c r="B15" s="115"/>
      <c r="C15" s="81" t="s">
        <v>46</v>
      </c>
      <c r="D15" s="60"/>
      <c r="E15" s="83">
        <f>H15/3</f>
        <v>2500</v>
      </c>
      <c r="F15" s="84">
        <f>E15</f>
        <v>2500</v>
      </c>
      <c r="G15" s="84">
        <f>F15</f>
        <v>2500</v>
      </c>
      <c r="H15" s="60">
        <v>7500</v>
      </c>
    </row>
    <row r="16" spans="1:256" x14ac:dyDescent="0.15">
      <c r="B16" s="115"/>
      <c r="C16" s="81" t="s">
        <v>47</v>
      </c>
      <c r="D16" s="60"/>
      <c r="E16" s="82">
        <f>H16*E10</f>
        <v>21828.571428571428</v>
      </c>
      <c r="F16" s="60">
        <f>H16*F10</f>
        <v>9142.8571428571431</v>
      </c>
      <c r="G16" s="60">
        <f>H16*G10</f>
        <v>9028.5714285714275</v>
      </c>
      <c r="H16" s="60">
        <v>40000</v>
      </c>
    </row>
    <row r="17" spans="2:8" x14ac:dyDescent="0.15">
      <c r="B17" s="115"/>
      <c r="C17" s="81" t="s">
        <v>48</v>
      </c>
      <c r="D17" s="60"/>
      <c r="E17" s="83">
        <f>H17*0.78</f>
        <v>10530</v>
      </c>
      <c r="F17" s="84">
        <f>H17*0.14</f>
        <v>1890.0000000000002</v>
      </c>
      <c r="G17" s="84">
        <f>H17-F17-E17</f>
        <v>1080</v>
      </c>
      <c r="H17" s="60">
        <v>13500</v>
      </c>
    </row>
    <row r="18" spans="2:8" x14ac:dyDescent="0.15">
      <c r="B18" s="115"/>
      <c r="C18" s="85" t="s">
        <v>32</v>
      </c>
      <c r="D18" s="60"/>
      <c r="E18" s="83">
        <f>E10*H18</f>
        <v>4638.5714285714284</v>
      </c>
      <c r="F18" s="84">
        <f>F10*H18</f>
        <v>1942.8571428571429</v>
      </c>
      <c r="G18" s="84">
        <f>G10*H18</f>
        <v>1918.5714285714284</v>
      </c>
      <c r="H18" s="60">
        <v>8500</v>
      </c>
    </row>
    <row r="19" spans="2:8" x14ac:dyDescent="0.15">
      <c r="B19" s="115"/>
      <c r="C19" s="85" t="s">
        <v>49</v>
      </c>
      <c r="D19" s="60"/>
      <c r="E19" s="82">
        <f>E10*H19</f>
        <v>682.14285714285711</v>
      </c>
      <c r="F19" s="60">
        <f>F10*H19</f>
        <v>285.71428571428572</v>
      </c>
      <c r="G19" s="60">
        <f>H19*G10</f>
        <v>282.14285714285711</v>
      </c>
      <c r="H19" s="60">
        <v>1250</v>
      </c>
    </row>
    <row r="20" spans="2:8" x14ac:dyDescent="0.15">
      <c r="B20" s="115"/>
      <c r="C20" s="85" t="s">
        <v>50</v>
      </c>
      <c r="D20" s="60"/>
      <c r="E20" s="83">
        <f>E10*H20</f>
        <v>117.32857142857142</v>
      </c>
      <c r="F20" s="84">
        <f>F10*H20</f>
        <v>49.142857142857139</v>
      </c>
      <c r="G20" s="84">
        <f>G10*H20</f>
        <v>48.528571428571425</v>
      </c>
      <c r="H20" s="60">
        <v>215</v>
      </c>
    </row>
    <row r="21" spans="2:8" x14ac:dyDescent="0.15">
      <c r="B21" s="116"/>
      <c r="C21" s="85"/>
      <c r="D21" s="60"/>
      <c r="E21" s="83"/>
      <c r="F21" s="84"/>
      <c r="G21" s="84"/>
      <c r="H21" s="60"/>
    </row>
    <row r="22" spans="2:8" x14ac:dyDescent="0.15">
      <c r="B22" s="86"/>
      <c r="C22" s="87" t="s">
        <v>8</v>
      </c>
      <c r="D22" s="88"/>
      <c r="E22" s="89">
        <f>SUM(E14:E21)</f>
        <v>52496.614285714284</v>
      </c>
      <c r="F22" s="90">
        <f>SUM(F14:F21)</f>
        <v>15810.571428571429</v>
      </c>
      <c r="G22" s="90">
        <f>SUM(G14:G21)</f>
        <v>14857.814285714283</v>
      </c>
      <c r="H22" s="90">
        <f>SUM(H14:H21)</f>
        <v>83165</v>
      </c>
    </row>
    <row r="23" spans="2:8" x14ac:dyDescent="0.15">
      <c r="B23" s="114" t="s">
        <v>9</v>
      </c>
      <c r="C23" s="81" t="s">
        <v>51</v>
      </c>
      <c r="D23" s="60"/>
      <c r="E23" s="82">
        <v>7400</v>
      </c>
      <c r="F23" s="60"/>
      <c r="G23" s="60"/>
      <c r="H23" s="60">
        <f>SUM(D23+E23+F23+G23)</f>
        <v>7400</v>
      </c>
    </row>
    <row r="24" spans="2:8" x14ac:dyDescent="0.15">
      <c r="B24" s="115"/>
      <c r="C24" s="81" t="s">
        <v>52</v>
      </c>
      <c r="D24" s="60"/>
      <c r="E24" s="83">
        <f>E$10*H24</f>
        <v>818.57142857142856</v>
      </c>
      <c r="F24" s="84">
        <f>F$10*H24</f>
        <v>342.85714285714283</v>
      </c>
      <c r="G24" s="84">
        <f>G$10*H24</f>
        <v>338.57142857142856</v>
      </c>
      <c r="H24" s="60">
        <v>1500</v>
      </c>
    </row>
    <row r="25" spans="2:8" x14ac:dyDescent="0.15">
      <c r="B25" s="115"/>
      <c r="C25" s="81" t="s">
        <v>53</v>
      </c>
      <c r="D25" s="60"/>
      <c r="E25" s="83">
        <f>E$10*H25</f>
        <v>13642.857142857143</v>
      </c>
      <c r="F25" s="84">
        <f>F$10*H25</f>
        <v>5714.2857142857138</v>
      </c>
      <c r="G25" s="84">
        <f>G$10*H25</f>
        <v>5642.8571428571422</v>
      </c>
      <c r="H25" s="60">
        <v>25000</v>
      </c>
    </row>
    <row r="26" spans="2:8" x14ac:dyDescent="0.15">
      <c r="B26" s="115"/>
      <c r="C26" s="81" t="s">
        <v>54</v>
      </c>
      <c r="D26" s="60"/>
      <c r="E26" s="83">
        <f>H26*0.78</f>
        <v>5772</v>
      </c>
      <c r="F26" s="84">
        <f>H26*0.14</f>
        <v>1036</v>
      </c>
      <c r="G26" s="84">
        <f>H26-F26-E26</f>
        <v>592</v>
      </c>
      <c r="H26" s="60">
        <v>7400</v>
      </c>
    </row>
    <row r="27" spans="2:8" x14ac:dyDescent="0.15">
      <c r="B27" s="116"/>
      <c r="C27" s="81" t="s">
        <v>55</v>
      </c>
      <c r="D27" s="60"/>
      <c r="E27" s="83">
        <f>E$10*H27</f>
        <v>109.14285714285714</v>
      </c>
      <c r="F27" s="84">
        <f>F$10*H27</f>
        <v>45.714285714285715</v>
      </c>
      <c r="G27" s="84">
        <f>G$10*H27</f>
        <v>45.142857142857139</v>
      </c>
      <c r="H27" s="60">
        <v>200</v>
      </c>
    </row>
    <row r="28" spans="2:8" x14ac:dyDescent="0.15">
      <c r="B28" s="91"/>
      <c r="C28" s="92" t="s">
        <v>10</v>
      </c>
      <c r="D28" s="88"/>
      <c r="E28" s="93">
        <f>SUM(E23:E27)</f>
        <v>27742.571428571431</v>
      </c>
      <c r="F28" s="94">
        <f>SUM(F23:F27)</f>
        <v>7138.8571428571422</v>
      </c>
      <c r="G28" s="94">
        <f>SUM(G23:G27)</f>
        <v>6618.5714285714275</v>
      </c>
      <c r="H28" s="94">
        <f>SUM(H23:H27)</f>
        <v>41500</v>
      </c>
    </row>
    <row r="29" spans="2:8" x14ac:dyDescent="0.15">
      <c r="B29" s="91"/>
      <c r="C29" s="95" t="s">
        <v>11</v>
      </c>
      <c r="D29" s="88"/>
      <c r="E29" s="96">
        <f>E22-E28</f>
        <v>24754.042857142853</v>
      </c>
      <c r="F29" s="106">
        <f>F22-F28</f>
        <v>8671.7142857142862</v>
      </c>
      <c r="G29" s="106">
        <f>G22-G28</f>
        <v>8239.2428571428554</v>
      </c>
      <c r="H29" s="106">
        <f>H22-H28</f>
        <v>41665</v>
      </c>
    </row>
    <row r="30" spans="2:8" x14ac:dyDescent="0.15">
      <c r="B30" s="91"/>
      <c r="C30" s="97"/>
      <c r="D30" s="89"/>
      <c r="E30" s="98"/>
      <c r="F30" s="98"/>
      <c r="G30" s="98"/>
      <c r="H30" s="98"/>
    </row>
    <row r="31" spans="2:8" x14ac:dyDescent="0.15">
      <c r="B31" s="91"/>
      <c r="C31" s="99"/>
      <c r="D31" s="100"/>
      <c r="E31" s="70" t="s">
        <v>1</v>
      </c>
      <c r="F31" s="70" t="s">
        <v>2</v>
      </c>
      <c r="G31" s="70" t="s">
        <v>3</v>
      </c>
      <c r="H31" s="70" t="s">
        <v>6</v>
      </c>
    </row>
    <row r="32" spans="2:8" x14ac:dyDescent="0.15">
      <c r="B32" s="114" t="s">
        <v>56</v>
      </c>
      <c r="C32" s="81" t="s">
        <v>57</v>
      </c>
      <c r="D32" s="60"/>
      <c r="E32" s="82">
        <v>5000</v>
      </c>
      <c r="F32" s="60">
        <v>1000</v>
      </c>
      <c r="G32" s="60">
        <v>1000</v>
      </c>
      <c r="H32" s="60">
        <f>G32+F32+E32</f>
        <v>7000</v>
      </c>
    </row>
    <row r="33" spans="2:8" x14ac:dyDescent="0.15">
      <c r="B33" s="115"/>
      <c r="C33" s="81" t="s">
        <v>58</v>
      </c>
      <c r="D33" s="60"/>
      <c r="E33" s="82">
        <v>1500</v>
      </c>
      <c r="F33" s="60">
        <v>1500</v>
      </c>
      <c r="G33" s="60">
        <v>300</v>
      </c>
      <c r="H33" s="60">
        <f t="shared" ref="H33:H39" si="0">G33+F33+E33</f>
        <v>3300</v>
      </c>
    </row>
    <row r="34" spans="2:8" x14ac:dyDescent="0.15">
      <c r="B34" s="115"/>
      <c r="C34" s="81" t="s">
        <v>59</v>
      </c>
      <c r="D34" s="60"/>
      <c r="E34" s="83">
        <v>7000</v>
      </c>
      <c r="F34" s="60">
        <v>3500</v>
      </c>
      <c r="G34" s="60">
        <v>3500</v>
      </c>
      <c r="H34" s="60">
        <f t="shared" si="0"/>
        <v>14000</v>
      </c>
    </row>
    <row r="35" spans="2:8" x14ac:dyDescent="0.15">
      <c r="B35" s="115"/>
      <c r="C35" s="81" t="s">
        <v>60</v>
      </c>
      <c r="D35" s="60"/>
      <c r="E35" s="82">
        <v>3500</v>
      </c>
      <c r="F35" s="60">
        <v>2000</v>
      </c>
      <c r="G35" s="60">
        <v>2000</v>
      </c>
      <c r="H35" s="60">
        <f t="shared" si="0"/>
        <v>7500</v>
      </c>
    </row>
    <row r="36" spans="2:8" x14ac:dyDescent="0.15">
      <c r="B36" s="115"/>
      <c r="C36" s="81" t="s">
        <v>12</v>
      </c>
      <c r="D36" s="60"/>
      <c r="E36" s="82">
        <v>1500</v>
      </c>
      <c r="F36" s="60">
        <v>250</v>
      </c>
      <c r="G36" s="60">
        <v>250</v>
      </c>
      <c r="H36" s="60">
        <f t="shared" si="0"/>
        <v>2000</v>
      </c>
    </row>
    <row r="37" spans="2:8" x14ac:dyDescent="0.15">
      <c r="B37" s="115"/>
      <c r="C37" s="81" t="s">
        <v>13</v>
      </c>
      <c r="D37" s="60"/>
      <c r="E37" s="82">
        <v>500</v>
      </c>
      <c r="F37" s="60">
        <v>250</v>
      </c>
      <c r="G37" s="60">
        <v>250</v>
      </c>
      <c r="H37" s="60">
        <f t="shared" si="0"/>
        <v>1000</v>
      </c>
    </row>
    <row r="38" spans="2:8" x14ac:dyDescent="0.15">
      <c r="B38" s="115"/>
      <c r="C38" s="81" t="s">
        <v>61</v>
      </c>
      <c r="D38" s="60"/>
      <c r="E38" s="82"/>
      <c r="F38" s="60">
        <v>4210</v>
      </c>
      <c r="G38" s="60"/>
      <c r="H38" s="60">
        <f t="shared" si="0"/>
        <v>4210</v>
      </c>
    </row>
    <row r="39" spans="2:8" x14ac:dyDescent="0.15">
      <c r="B39" s="115"/>
      <c r="C39" s="81" t="s">
        <v>40</v>
      </c>
      <c r="D39" s="60"/>
      <c r="E39" s="82">
        <f>4390-439</f>
        <v>3951</v>
      </c>
      <c r="F39" s="60">
        <v>439</v>
      </c>
      <c r="G39" s="60"/>
      <c r="H39" s="60">
        <f t="shared" si="0"/>
        <v>4390</v>
      </c>
    </row>
    <row r="40" spans="2:8" x14ac:dyDescent="0.15">
      <c r="B40" s="115"/>
      <c r="C40" s="81"/>
      <c r="D40" s="60"/>
      <c r="E40" s="82"/>
      <c r="F40" s="60"/>
      <c r="G40" s="60"/>
      <c r="H40" s="60"/>
    </row>
    <row r="41" spans="2:8" x14ac:dyDescent="0.15">
      <c r="B41" s="115"/>
      <c r="C41" s="81"/>
      <c r="D41" s="84"/>
      <c r="E41" s="83"/>
      <c r="F41" s="60"/>
      <c r="G41" s="84"/>
      <c r="H41" s="60"/>
    </row>
    <row r="42" spans="2:8" x14ac:dyDescent="0.15">
      <c r="B42" s="116"/>
      <c r="C42" s="81"/>
      <c r="D42" s="60"/>
      <c r="E42" s="82"/>
      <c r="F42" s="60"/>
      <c r="G42" s="60"/>
      <c r="H42" s="60"/>
    </row>
    <row r="43" spans="2:8" x14ac:dyDescent="0.15">
      <c r="B43" s="65"/>
      <c r="C43" s="101" t="s">
        <v>14</v>
      </c>
      <c r="D43" s="88"/>
      <c r="E43" s="93">
        <f>SUM(E32:E42)</f>
        <v>22951</v>
      </c>
      <c r="F43" s="94">
        <f>SUM(F32:F42)</f>
        <v>13149</v>
      </c>
      <c r="G43" s="94">
        <f>SUM(G32:G42)</f>
        <v>7300</v>
      </c>
      <c r="H43" s="88">
        <f>SUM(E43:G43)</f>
        <v>43400</v>
      </c>
    </row>
    <row r="44" spans="2:8" x14ac:dyDescent="0.15">
      <c r="B44" s="65"/>
      <c r="C44" s="65"/>
      <c r="D44" s="102"/>
      <c r="E44" s="103"/>
      <c r="F44" s="104"/>
      <c r="G44" s="105"/>
      <c r="H44" s="103"/>
    </row>
  </sheetData>
  <mergeCells count="5">
    <mergeCell ref="C2:H2"/>
    <mergeCell ref="C3:H3"/>
    <mergeCell ref="B14:B21"/>
    <mergeCell ref="B23:B27"/>
    <mergeCell ref="B32:B42"/>
  </mergeCells>
  <printOptions gridLines="1"/>
  <pageMargins left="0.7" right="0.7" top="0.75" bottom="0.75" header="0.3" footer="0.3"/>
  <pageSetup scale="73" orientation="landscape" horizontalDpi="4294967293" verticalDpi="4294967293"/>
  <headerFooter alignWithMargins="0">
    <oddHeader>&amp;C&amp;"-,Bold"&amp;14&amp;K008000Dow High Music Boosters Budget and Activity&amp;"-,Regular"&amp;K009A46
&amp;K000000for 2019/2020 as of 3/9/2020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Dec 21 Bal Sheet</vt:lpstr>
      <vt:lpstr>2020.2021  Budget</vt:lpstr>
      <vt:lpstr>'2020.2021 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Cummings</dc:creator>
  <cp:lastModifiedBy>Microsoft Office User</cp:lastModifiedBy>
  <cp:lastPrinted>2022-01-07T16:32:58Z</cp:lastPrinted>
  <dcterms:created xsi:type="dcterms:W3CDTF">2020-10-06T12:18:18Z</dcterms:created>
  <dcterms:modified xsi:type="dcterms:W3CDTF">2022-01-10T23:03:54Z</dcterms:modified>
</cp:coreProperties>
</file>